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showInkAnnotation="0" autoCompressPictures="0"/>
  <mc:AlternateContent xmlns:mc="http://schemas.openxmlformats.org/markup-compatibility/2006">
    <mc:Choice Requires="x15">
      <x15ac:absPath xmlns:x15ac="http://schemas.microsoft.com/office/spreadsheetml/2010/11/ac" url="C:\Users\afiuza\Downloads\"/>
    </mc:Choice>
  </mc:AlternateContent>
  <xr:revisionPtr revIDLastSave="0" documentId="13_ncr:1_{83718BE5-D668-4FF1-84F3-A0DAF92D6A17}" xr6:coauthVersionLast="36" xr6:coauthVersionMax="36" xr10:uidLastSave="{00000000-0000-0000-0000-000000000000}"/>
  <bookViews>
    <workbookView xWindow="0" yWindow="0" windowWidth="28800" windowHeight="12225" tabRatio="775" xr2:uid="{00000000-000D-0000-FFFF-FFFF00000000}"/>
  </bookViews>
  <sheets>
    <sheet name="Intake Form" sheetId="22" r:id="rId1"/>
    <sheet name="Prioritization" sheetId="29" state="hidden" r:id="rId2"/>
    <sheet name="Risks" sheetId="36" state="hidden" r:id="rId3"/>
    <sheet name="Project Dashboard" sheetId="20" state="hidden" r:id="rId4"/>
    <sheet name="Priority Chart-Normal Scores" sheetId="33" state="hidden" r:id="rId5"/>
    <sheet name="Priority Chart-Weighted Scores" sheetId="34" state="hidden" r:id="rId6"/>
    <sheet name="Risk Chart" sheetId="37" state="hidden" r:id="rId7"/>
    <sheet name="Change Management Chart" sheetId="39" state="hidden" r:id="rId8"/>
    <sheet name="Reference Data" sheetId="16" state="hidden" r:id="rId9"/>
    <sheet name="Change Log" sheetId="38" state="hidden" r:id="rId10"/>
  </sheets>
  <externalReferences>
    <externalReference r:id="rId11"/>
  </externalReferences>
  <definedNames>
    <definedName name="_1._Capital_and_Asset_Accounting">'Reference Data'!$I$3:$I$9</definedName>
    <definedName name="_1._Create_Position">'Reference Data'!$K$3</definedName>
    <definedName name="_10._Benefits">'Reference Data'!$K$32</definedName>
    <definedName name="_11._Time_Tracking_and_Absence">'Reference Data'!$K$34:$K$37</definedName>
    <definedName name="_2._Project_Accounting">'Reference Data'!$I$11:$I$16</definedName>
    <definedName name="_2._Recruitment_Process">'Reference Data'!$K$5:$K$8</definedName>
    <definedName name="_3._Direct_Hire">'Reference Data'!$K$10:$K$11</definedName>
    <definedName name="_3._Financial_Accounting_and_Institutional_Reporting">'Reference Data'!$I$18:$I$24</definedName>
    <definedName name="_4._Banking_and_Settlement_Process">'Reference Data'!$I$26:$I$33</definedName>
    <definedName name="_4._Onboarding">'Reference Data'!$K$13</definedName>
    <definedName name="_5._Change_Job">'Reference Data'!$K$15:$K$17</definedName>
    <definedName name="_5._Supplier_Accounts_and_Procurement">'Reference Data'!$I$35:$I$42</definedName>
    <definedName name="_6._Termination">'Reference Data'!$K$19</definedName>
    <definedName name="_6._Travel_and_Expense_Management">'Reference Data'!$I$44:$I$46</definedName>
    <definedName name="_7._Academic_Appointments">'Reference Data'!$K$21:$K$23</definedName>
    <definedName name="_7._Customer_Accounts_and_Revenue_Accounting">'Reference Data'!$I$48:$I$58</definedName>
    <definedName name="_8._Costing_Allocations">'Reference Data'!$K$25</definedName>
    <definedName name="_8._Research_and_Post_Award_Grant_Admissions">'Reference Data'!$I$60:$I$66</definedName>
    <definedName name="_9._Compensation">'Reference Data'!$K$27:$K$30</definedName>
    <definedName name="_9._Finance_Reporting_and_Review">'Reference Data'!$I$67</definedName>
    <definedName name="_xlnm._FilterDatabase" localSheetId="0" hidden="1">'Intake Form'!$B$4:$G$44</definedName>
    <definedName name="Application" localSheetId="9">'[1]Reference Data'!$F$2:$F$40</definedName>
    <definedName name="Application">'Reference Data'!$F$2:$F$40</definedName>
    <definedName name="BRM_Outcome_Measure_Owners">'Reference Data'!$M$2:$M$15</definedName>
    <definedName name="Finance">'Reference Data'!$H$2:$H$10</definedName>
    <definedName name="HCM">'Reference Data'!$J$2:$J$12</definedName>
    <definedName name="_xlnm.Print_Area" localSheetId="0">'Intake Form'!$B$1:$F$46</definedName>
    <definedName name="_xlnm.Print_Area" localSheetId="1">Prioritization!$B$1:$M$26</definedName>
    <definedName name="_xlnm.Print_Area" localSheetId="3">'Project Dashboard'!$B$1:$I$31</definedName>
    <definedName name="_xlnm.Print_Area" localSheetId="2">Risks!$B$1:$K$15</definedName>
    <definedName name="_xlnm.Print_Titles" localSheetId="0">'Intake Form'!$4:$6</definedName>
    <definedName name="_xlnm.Print_Titles" localSheetId="1">Prioritization!$1:$8</definedName>
    <definedName name="_xlnm.Print_Titles" localSheetId="2">Risks!$2:$8</definedName>
    <definedName name="Stream" localSheetId="9">'[1]Reference Data'!$G$2:$G$4</definedName>
    <definedName name="Stream">'Reference Data'!$G$2:$G$4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2" i="20" l="1"/>
  <c r="H2" i="29"/>
  <c r="E2" i="36"/>
  <c r="D7" i="20"/>
  <c r="C34" i="20"/>
  <c r="D18" i="20"/>
  <c r="C37" i="20"/>
  <c r="D37" i="20"/>
  <c r="D17" i="20"/>
  <c r="C36" i="20"/>
  <c r="D36" i="20"/>
  <c r="B37" i="20"/>
  <c r="B36" i="20"/>
  <c r="L4" i="16"/>
  <c r="C28" i="20"/>
  <c r="E28" i="20"/>
  <c r="D28" i="20"/>
  <c r="F28" i="20"/>
  <c r="C29" i="20"/>
  <c r="E29" i="20"/>
  <c r="D29" i="20"/>
  <c r="F29" i="20"/>
  <c r="C30" i="20"/>
  <c r="E30" i="20"/>
  <c r="D30" i="20"/>
  <c r="F30" i="20"/>
  <c r="C31" i="20"/>
  <c r="E31" i="20"/>
  <c r="D31" i="20"/>
  <c r="F31" i="20"/>
  <c r="C27" i="20"/>
  <c r="E27" i="20"/>
  <c r="D27" i="20"/>
  <c r="F27" i="20"/>
  <c r="C25" i="20"/>
  <c r="B28" i="20"/>
  <c r="B29" i="20"/>
  <c r="B30" i="20"/>
  <c r="B31" i="20"/>
  <c r="B27" i="20"/>
  <c r="B23" i="29"/>
  <c r="D4" i="36"/>
  <c r="D5" i="36"/>
  <c r="D3" i="36"/>
  <c r="L3" i="16"/>
  <c r="L2" i="16"/>
  <c r="I17" i="20"/>
  <c r="I18" i="20"/>
  <c r="I19" i="20"/>
  <c r="I20" i="20"/>
  <c r="I21" i="20"/>
  <c r="I9" i="20"/>
  <c r="I10" i="20"/>
  <c r="I11" i="20"/>
  <c r="I12" i="20"/>
  <c r="I13" i="20"/>
  <c r="I14" i="20"/>
  <c r="I15" i="20"/>
  <c r="I16" i="20"/>
  <c r="I22" i="20"/>
  <c r="H9" i="20"/>
  <c r="H10" i="20"/>
  <c r="H11" i="20"/>
  <c r="H12" i="20"/>
  <c r="H13" i="20"/>
  <c r="H14" i="20"/>
  <c r="H15" i="20"/>
  <c r="H16" i="20"/>
  <c r="H17" i="20"/>
  <c r="H18" i="20"/>
  <c r="H19" i="20"/>
  <c r="H20" i="20"/>
  <c r="H21" i="20"/>
  <c r="H22" i="20"/>
  <c r="G17" i="20"/>
  <c r="G18" i="20"/>
  <c r="G19" i="20"/>
  <c r="G20" i="20"/>
  <c r="G21" i="20"/>
  <c r="G9" i="20"/>
  <c r="G10" i="20"/>
  <c r="G11" i="20"/>
  <c r="G12" i="20"/>
  <c r="G13" i="20"/>
  <c r="G14" i="20"/>
  <c r="G15" i="20"/>
  <c r="G16" i="20"/>
  <c r="G22" i="20"/>
  <c r="F18" i="20"/>
  <c r="F19" i="20"/>
  <c r="F20" i="20"/>
  <c r="F21" i="20"/>
  <c r="F9" i="20"/>
  <c r="F10" i="20"/>
  <c r="F11" i="20"/>
  <c r="F12" i="20"/>
  <c r="F13" i="20"/>
  <c r="F14" i="20"/>
  <c r="F15" i="20"/>
  <c r="F16" i="20"/>
  <c r="F17" i="20"/>
  <c r="F22" i="20"/>
  <c r="E17" i="20"/>
  <c r="E18" i="20"/>
  <c r="E19" i="20"/>
  <c r="E20" i="20"/>
  <c r="E21" i="20"/>
  <c r="E16" i="20"/>
  <c r="E9" i="20"/>
  <c r="E10" i="20"/>
  <c r="E11" i="20"/>
  <c r="E12" i="20"/>
  <c r="E13" i="20"/>
  <c r="E14" i="20"/>
  <c r="E15" i="20"/>
  <c r="E22" i="20" s="1"/>
  <c r="D16" i="20"/>
  <c r="D9" i="20"/>
  <c r="D10" i="20"/>
  <c r="D11" i="20"/>
  <c r="D12" i="20"/>
  <c r="D13" i="20"/>
  <c r="D14" i="20"/>
  <c r="D15" i="20"/>
  <c r="D22" i="20" s="1"/>
  <c r="D19" i="20"/>
  <c r="D20" i="20"/>
  <c r="D21" i="20"/>
  <c r="C10" i="20"/>
  <c r="C11" i="20"/>
  <c r="C12" i="20"/>
  <c r="C13" i="20"/>
  <c r="C14" i="20"/>
  <c r="C15" i="20"/>
  <c r="C16" i="20"/>
  <c r="C17" i="20"/>
  <c r="C18" i="20"/>
  <c r="C19" i="20"/>
  <c r="C20" i="20"/>
  <c r="C21" i="20"/>
  <c r="C9" i="20"/>
  <c r="H7" i="20"/>
  <c r="F7" i="20"/>
  <c r="L23" i="29"/>
  <c r="L22" i="29"/>
  <c r="J23" i="29"/>
  <c r="J22" i="29"/>
  <c r="H23" i="29"/>
  <c r="H22" i="29"/>
  <c r="C5" i="29"/>
  <c r="C4" i="29"/>
  <c r="C3" i="29"/>
  <c r="C5" i="20"/>
  <c r="C4" i="20"/>
  <c r="C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Fiuza, Alex</author>
  </authors>
  <commentList>
    <comment ref="C6" authorId="0" shapeId="0" xr:uid="{00000000-0006-0000-0000-000001000000}">
      <text>
        <r>
          <rPr>
            <sz val="9"/>
            <color indexed="81"/>
            <rFont val="Tahoma"/>
            <family val="2"/>
          </rPr>
          <t>A person or group who provides resources and support for the project, program, or portfolio for enabling success. The project sponsor is responsible for many aspects of the project, from initiating and ensuring the success, to approving and establishing parts of the project.</t>
        </r>
      </text>
    </comment>
    <comment ref="C7" authorId="0" shapeId="0" xr:uid="{00000000-0006-0000-0000-000002000000}">
      <text>
        <r>
          <rPr>
            <sz val="9"/>
            <color indexed="81"/>
            <rFont val="Tahoma"/>
            <family val="2"/>
          </rPr>
          <t>Organizational unit that the Sponsor belongs to.</t>
        </r>
      </text>
    </comment>
    <comment ref="C8" authorId="0" shapeId="0" xr:uid="{00000000-0006-0000-0000-000003000000}">
      <text>
        <r>
          <rPr>
            <sz val="9"/>
            <color indexed="81"/>
            <rFont val="Tahoma"/>
            <family val="2"/>
          </rPr>
          <t>Sponsor's contact information.</t>
        </r>
      </text>
    </comment>
    <comment ref="C10" authorId="0" shapeId="0" xr:uid="{00000000-0006-0000-0000-000004000000}">
      <text>
        <r>
          <rPr>
            <sz val="9"/>
            <color indexed="81"/>
            <rFont val="Tahoma"/>
            <family val="2"/>
          </rPr>
          <t xml:space="preserve">A </t>
        </r>
        <r>
          <rPr>
            <b/>
            <sz val="9"/>
            <color indexed="81"/>
            <rFont val="Tahoma"/>
            <family val="2"/>
          </rPr>
          <t>problem</t>
        </r>
        <r>
          <rPr>
            <sz val="9"/>
            <color indexed="81"/>
            <rFont val="Tahoma"/>
            <family val="2"/>
          </rPr>
          <t xml:space="preserve"> statement is a concise description of an issue to be addressed, or a condition to be improved upon. It identifies the gap between the current state and desired state of a process or product. An </t>
        </r>
        <r>
          <rPr>
            <b/>
            <sz val="9"/>
            <color indexed="81"/>
            <rFont val="Tahoma"/>
            <family val="2"/>
          </rPr>
          <t>opportunity</t>
        </r>
        <r>
          <rPr>
            <sz val="9"/>
            <color indexed="81"/>
            <rFont val="Tahoma"/>
            <family val="2"/>
          </rPr>
          <t xml:space="preserve"> statement is a carefully crafted explanation of the current undesirable situation, its impacts, and the ideal state you prefer instead. A project’s </t>
        </r>
        <r>
          <rPr>
            <b/>
            <sz val="9"/>
            <color indexed="81"/>
            <rFont val="Tahoma"/>
            <family val="2"/>
          </rPr>
          <t>purpose</t>
        </r>
        <r>
          <rPr>
            <sz val="9"/>
            <color indexed="81"/>
            <rFont val="Tahoma"/>
            <family val="2"/>
          </rPr>
          <t> explains the reason for its existence, the meaning of what is done, the ambition or dream pursued by the project, or the direction it takes and maintains.</t>
        </r>
      </text>
    </comment>
    <comment ref="C11" authorId="0" shapeId="0" xr:uid="{00000000-0006-0000-0000-000005000000}">
      <text>
        <r>
          <rPr>
            <sz val="9"/>
            <color indexed="81"/>
            <rFont val="Tahoma"/>
            <family val="2"/>
          </rPr>
          <t>Project scope is the common understanding among stakeholders about what goes into a project, and what factors define its success. A project's scope is made up of the functionalities or specifications outlined in the requirements. If a task was not included in the original project plan, and does not contribute to the project's objective, it is likely out of scope.</t>
        </r>
      </text>
    </comment>
    <comment ref="C12" authorId="0" shapeId="0" xr:uid="{00000000-0006-0000-0000-000006000000}">
      <text>
        <r>
          <rPr>
            <sz val="9"/>
            <color indexed="81"/>
            <rFont val="Tahoma"/>
            <family val="2"/>
          </rPr>
          <t>Deliverables describe the quantifiable goods or services that must be provided upon the completion of a project. Deliverables can be tangible or intangible in nature.</t>
        </r>
      </text>
    </comment>
    <comment ref="C14" authorId="0" shapeId="0" xr:uid="{EC3214D2-28AD-4033-BD28-A8C6D60C4C8F}">
      <text>
        <r>
          <rPr>
            <sz val="9"/>
            <color indexed="81"/>
            <rFont val="Tahoma"/>
            <family val="2"/>
          </rPr>
          <t xml:space="preserve">How does this project aligns with UBC's strategy? Mention the specific strategy(ies) that this project is linked to:
</t>
        </r>
        <r>
          <rPr>
            <b/>
            <sz val="9"/>
            <color indexed="81"/>
            <rFont val="Tahoma"/>
            <family val="2"/>
          </rPr>
          <t>CORE AREA 1 -  PEOPLE AND PLACES</t>
        </r>
        <r>
          <rPr>
            <sz val="9"/>
            <color indexed="81"/>
            <rFont val="Tahoma"/>
            <family val="2"/>
          </rPr>
          <t xml:space="preserve">
</t>
        </r>
        <r>
          <rPr>
            <i/>
            <sz val="9"/>
            <color indexed="81"/>
            <rFont val="Tahoma"/>
            <family val="2"/>
          </rPr>
          <t>Strategy 1: Great People</t>
        </r>
        <r>
          <rPr>
            <sz val="9"/>
            <color indexed="81"/>
            <rFont val="Tahoma"/>
            <family val="2"/>
          </rPr>
          <t xml:space="preserve">. Attract, engage and retain a diverse global community of outstanding students, faculty and staff
</t>
        </r>
        <r>
          <rPr>
            <i/>
            <sz val="9"/>
            <color indexed="81"/>
            <rFont val="Tahoma"/>
            <family val="2"/>
          </rPr>
          <t>Strategy 2: Inspiring Spaces</t>
        </r>
        <r>
          <rPr>
            <sz val="9"/>
            <color indexed="81"/>
            <rFont val="Tahoma"/>
            <family val="2"/>
          </rPr>
          <t xml:space="preserve">. Create welcoming physical and virtual spaces to advance collaboration, innovation and community </t>
        </r>
        <r>
          <rPr>
            <i/>
            <sz val="9"/>
            <color indexed="81"/>
            <rFont val="Tahoma"/>
            <family val="2"/>
          </rPr>
          <t>development
Strategy 3: Thriving Communities</t>
        </r>
        <r>
          <rPr>
            <sz val="9"/>
            <color indexed="81"/>
            <rFont val="Tahoma"/>
            <family val="2"/>
          </rPr>
          <t xml:space="preserve">. Support the ongoing development of sustainable, healthy and connected campuses and communities
</t>
        </r>
        <r>
          <rPr>
            <i/>
            <sz val="9"/>
            <color indexed="81"/>
            <rFont val="Tahoma"/>
            <family val="2"/>
          </rPr>
          <t>Strategy 4: Inclusive Excellence</t>
        </r>
        <r>
          <rPr>
            <sz val="9"/>
            <color indexed="81"/>
            <rFont val="Tahoma"/>
            <family val="2"/>
          </rPr>
          <t xml:space="preserve">. Cultivate a diverse community that creates and sustains equitable and inclusive campuses
</t>
        </r>
        <r>
          <rPr>
            <i/>
            <sz val="9"/>
            <color indexed="81"/>
            <rFont val="Tahoma"/>
            <family val="2"/>
          </rPr>
          <t>Strategy 5: Systems Renewal</t>
        </r>
        <r>
          <rPr>
            <sz val="9"/>
            <color indexed="81"/>
            <rFont val="Tahoma"/>
            <family val="2"/>
          </rPr>
          <t xml:space="preserve">. Transform university-level systems and processes to facilitate collaboration, innovation and agility
</t>
        </r>
        <r>
          <rPr>
            <b/>
            <sz val="9"/>
            <color indexed="81"/>
            <rFont val="Tahoma"/>
            <family val="2"/>
          </rPr>
          <t>CORE AREA 2 - RESEARCH EXCELLENCE</t>
        </r>
        <r>
          <rPr>
            <sz val="9"/>
            <color indexed="81"/>
            <rFont val="Tahoma"/>
            <family val="2"/>
          </rPr>
          <t xml:space="preserve">
</t>
        </r>
        <r>
          <rPr>
            <i/>
            <sz val="9"/>
            <color indexed="81"/>
            <rFont val="Tahoma"/>
            <family val="2"/>
          </rPr>
          <t>Strategy 6: Collaborative Clusters</t>
        </r>
        <r>
          <rPr>
            <sz val="9"/>
            <color indexed="81"/>
            <rFont val="Tahoma"/>
            <family val="2"/>
          </rPr>
          <t xml:space="preserve">. Enable interdisciplinary clusters of research excellence in pursuit of societal impact
</t>
        </r>
        <r>
          <rPr>
            <i/>
            <sz val="9"/>
            <color indexed="81"/>
            <rFont val="Tahoma"/>
            <family val="2"/>
          </rPr>
          <t>Strategy 7: Research Support</t>
        </r>
        <r>
          <rPr>
            <sz val="9"/>
            <color indexed="81"/>
            <rFont val="Tahoma"/>
            <family val="2"/>
          </rPr>
          <t xml:space="preserve">. Strengthen shared infrastructure and resources to support research excellence
</t>
        </r>
        <r>
          <rPr>
            <i/>
            <sz val="9"/>
            <color indexed="81"/>
            <rFont val="Tahoma"/>
            <family val="2"/>
          </rPr>
          <t>Strategy 8: Student Research</t>
        </r>
        <r>
          <rPr>
            <sz val="9"/>
            <color indexed="81"/>
            <rFont val="Tahoma"/>
            <family val="2"/>
          </rPr>
          <t xml:space="preserve">. Broaden access to, and enhance, student research experiences
</t>
        </r>
        <r>
          <rPr>
            <i/>
            <sz val="9"/>
            <color indexed="81"/>
            <rFont val="Tahoma"/>
            <family val="2"/>
          </rPr>
          <t>Strategy 9: Knowledge Exchange</t>
        </r>
        <r>
          <rPr>
            <sz val="9"/>
            <color indexed="81"/>
            <rFont val="Tahoma"/>
            <family val="2"/>
          </rPr>
          <t xml:space="preserve">. Improve the ecosystem that supports the translation of research into action
</t>
        </r>
        <r>
          <rPr>
            <i/>
            <sz val="9"/>
            <color indexed="81"/>
            <rFont val="Tahoma"/>
            <family val="2"/>
          </rPr>
          <t>Strategy 10: Research Culture</t>
        </r>
        <r>
          <rPr>
            <sz val="9"/>
            <color indexed="81"/>
            <rFont val="Tahoma"/>
            <family val="2"/>
          </rPr>
          <t xml:space="preserve">. Foster a strong and diverse research culture that embraces the highest standards of integrity, collegiality and service
</t>
        </r>
        <r>
          <rPr>
            <b/>
            <sz val="9"/>
            <color indexed="81"/>
            <rFont val="Tahoma"/>
            <family val="2"/>
          </rPr>
          <t xml:space="preserve">CORE AREA 3 - TRANSFORMATIVE LEARNING
</t>
        </r>
        <r>
          <rPr>
            <i/>
            <sz val="9"/>
            <color indexed="81"/>
            <rFont val="Tahoma"/>
            <family val="2"/>
          </rPr>
          <t>Strategy 11: Education Renewal</t>
        </r>
        <r>
          <rPr>
            <sz val="9"/>
            <color indexed="81"/>
            <rFont val="Tahoma"/>
            <family val="2"/>
          </rPr>
          <t xml:space="preserve">. Facilitate sustained program renewal and improvements in teaching effectiveness
</t>
        </r>
        <r>
          <rPr>
            <i/>
            <sz val="9"/>
            <color indexed="81"/>
            <rFont val="Tahoma"/>
            <family val="2"/>
          </rPr>
          <t>Strategy 12: Program Redesign</t>
        </r>
        <r>
          <rPr>
            <sz val="9"/>
            <color indexed="81"/>
            <rFont val="Tahoma"/>
            <family val="2"/>
          </rPr>
          <t xml:space="preserve">. Reframe undergraduate academic program design in terms of learning outcomes and competencies
</t>
        </r>
        <r>
          <rPr>
            <i/>
            <sz val="9"/>
            <color indexed="81"/>
            <rFont val="Tahoma"/>
            <family val="2"/>
          </rPr>
          <t>Strategy 13: Practical Learning</t>
        </r>
        <r>
          <rPr>
            <sz val="9"/>
            <color indexed="81"/>
            <rFont val="Tahoma"/>
            <family val="2"/>
          </rPr>
          <t xml:space="preserve">. Expand experiential, work-integrated and extended learning opportunities for students, faculty, staff and alumni
</t>
        </r>
        <r>
          <rPr>
            <i/>
            <sz val="9"/>
            <color indexed="81"/>
            <rFont val="Tahoma"/>
            <family val="2"/>
          </rPr>
          <t>Strategy 14: Interdisciplinary Education</t>
        </r>
        <r>
          <rPr>
            <sz val="9"/>
            <color indexed="81"/>
            <rFont val="Tahoma"/>
            <family val="2"/>
          </rPr>
          <t xml:space="preserve">. Facilitate the development of integrative, problem-focussed
</t>
        </r>
        <r>
          <rPr>
            <i/>
            <sz val="9"/>
            <color indexed="81"/>
            <rFont val="Tahoma"/>
            <family val="2"/>
          </rPr>
          <t>Strategy 15: Student Experience</t>
        </r>
        <r>
          <rPr>
            <sz val="9"/>
            <color indexed="81"/>
            <rFont val="Tahoma"/>
            <family val="2"/>
          </rPr>
          <t>.</t>
        </r>
        <r>
          <rPr>
            <b/>
            <sz val="9"/>
            <color indexed="81"/>
            <rFont val="Tahoma"/>
            <family val="2"/>
          </rPr>
          <t xml:space="preserve"> </t>
        </r>
        <r>
          <rPr>
            <sz val="9"/>
            <color indexed="81"/>
            <rFont val="Tahoma"/>
            <family val="2"/>
          </rPr>
          <t xml:space="preserve">Strengthen undergraduate and graduate student communities and experience learning
</t>
        </r>
        <r>
          <rPr>
            <b/>
            <sz val="9"/>
            <color indexed="81"/>
            <rFont val="Tahoma"/>
            <family val="2"/>
          </rPr>
          <t>CORE AREA 4: LOCAL AND GLOBAL ENGAGEMENT</t>
        </r>
        <r>
          <rPr>
            <sz val="9"/>
            <color indexed="81"/>
            <rFont val="Tahoma"/>
            <family val="2"/>
          </rPr>
          <t xml:space="preserve">
</t>
        </r>
        <r>
          <rPr>
            <i/>
            <sz val="9"/>
            <color indexed="81"/>
            <rFont val="Tahoma"/>
            <family val="2"/>
          </rPr>
          <t>Strategy 16: Public Relevance</t>
        </r>
        <r>
          <rPr>
            <sz val="9"/>
            <color indexed="81"/>
            <rFont val="Tahoma"/>
            <family val="2"/>
          </rPr>
          <t xml:space="preserve">. Deepen the relevance and public impact of UBC research and education
</t>
        </r>
        <r>
          <rPr>
            <i/>
            <sz val="9"/>
            <color indexed="81"/>
            <rFont val="Tahoma"/>
            <family val="2"/>
          </rPr>
          <t>Strategy 17: Indigenous Engagement</t>
        </r>
        <r>
          <rPr>
            <sz val="9"/>
            <color indexed="81"/>
            <rFont val="Tahoma"/>
            <family val="2"/>
          </rPr>
          <t xml:space="preserve">. Support the objectives and actions of the renewed Indigenous Strategic Plan
</t>
        </r>
        <r>
          <rPr>
            <i/>
            <sz val="9"/>
            <color indexed="81"/>
            <rFont val="Tahoma"/>
            <family val="2"/>
          </rPr>
          <t>Strategy 18: Alumni Engagement</t>
        </r>
        <r>
          <rPr>
            <sz val="9"/>
            <color indexed="81"/>
            <rFont val="Tahoma"/>
            <family val="2"/>
          </rPr>
          <t xml:space="preserve">. Reach, inspire and engage alumni through lifelong enrichment
</t>
        </r>
        <r>
          <rPr>
            <i/>
            <sz val="9"/>
            <color indexed="81"/>
            <rFont val="Tahoma"/>
            <family val="2"/>
          </rPr>
          <t>Strategy 19: Global Networks</t>
        </r>
        <r>
          <rPr>
            <sz val="9"/>
            <color indexed="81"/>
            <rFont val="Tahoma"/>
            <family val="2"/>
          </rPr>
          <t xml:space="preserve">. Build and sustain strategic global networks, notably around the Pacific Rim, that enhance impact
</t>
        </r>
        <r>
          <rPr>
            <i/>
            <sz val="9"/>
            <color indexed="81"/>
            <rFont val="Tahoma"/>
            <family val="2"/>
          </rPr>
          <t>Strategy 20: Coordinated Engagement</t>
        </r>
        <r>
          <rPr>
            <sz val="9"/>
            <color indexed="81"/>
            <rFont val="Tahoma"/>
            <family val="2"/>
          </rPr>
          <t>. Co-create with communities the principles and effective practices of engagement, and establish supporting infrastructure</t>
        </r>
      </text>
    </comment>
    <comment ref="C15" authorId="0" shapeId="0" xr:uid="{00000000-0006-0000-0000-000008000000}">
      <text>
        <r>
          <rPr>
            <sz val="9"/>
            <color indexed="81"/>
            <rFont val="Tahoma"/>
            <family val="2"/>
          </rPr>
          <t>A business case captures the reasoning for initiating a project or task. It is often presented in a well-structured written document, but may also come in the form of a short verbal agreement or presentation. Elaborate what are the expected benefits to doing this project. Net financial savings calculations are only required for projects with cost CAD 50 k or higher.</t>
        </r>
      </text>
    </comment>
    <comment ref="C16" authorId="0" shapeId="0" xr:uid="{AE7729A9-2B47-40E9-9452-14B5248B21F4}">
      <text>
        <r>
          <rPr>
            <b/>
            <sz val="9"/>
            <color indexed="81"/>
            <rFont val="Tahoma"/>
            <family val="2"/>
          </rPr>
          <t>Outcome</t>
        </r>
        <r>
          <rPr>
            <sz val="9"/>
            <color indexed="81"/>
            <rFont val="Tahoma"/>
            <family val="2"/>
          </rPr>
          <t xml:space="preserve">: What do we get? Outcomes are a new measurable operational state achieved as a result of a change in behavior or circumstances.
</t>
        </r>
        <r>
          <rPr>
            <b/>
            <sz val="9"/>
            <color indexed="81"/>
            <rFont val="Tahoma"/>
            <family val="2"/>
          </rPr>
          <t>Measure</t>
        </r>
        <r>
          <rPr>
            <sz val="9"/>
            <color indexed="81"/>
            <rFont val="Tahoma"/>
            <family val="2"/>
          </rPr>
          <t xml:space="preserve">: How will we assess if we’ve achieved the outcome? Quantitative, qualitative, and binary measures are used to track and assess the status of an outcome against a baseline and desired target.
</t>
        </r>
        <r>
          <rPr>
            <b/>
            <sz val="9"/>
            <color indexed="81"/>
            <rFont val="Tahoma"/>
            <family val="2"/>
          </rPr>
          <t>Baseline:</t>
        </r>
        <r>
          <rPr>
            <sz val="9"/>
            <color indexed="81"/>
            <rFont val="Tahoma"/>
            <family val="2"/>
          </rPr>
          <t xml:space="preserve"> What specific value was obtained prior to the change? A baseline is the measurable result for the state prior to the change.  It provides a comparison value to the post result and assists in setting realistic and/or aspirational targets.  Sampling techniques may be used to keep the baseline collection reasonable in effort
</t>
        </r>
        <r>
          <rPr>
            <b/>
            <sz val="9"/>
            <color indexed="81"/>
            <rFont val="Tahoma"/>
            <family val="2"/>
          </rPr>
          <t>Target</t>
        </r>
        <r>
          <rPr>
            <sz val="9"/>
            <color indexed="81"/>
            <rFont val="Tahoma"/>
            <family val="2"/>
          </rPr>
          <t>: What specific value during a specific timeframe is desired? A target communicates the desired result that is expected after the change is effectively implemented. Action should be taken when results are not on track to meet the target. Targets should be reviewed and refined on an annual basis to drive continuous improvement
If you have any questions, please contact Debbie Howorko or Jeff Lei to ensure that these metrics are aligned with the Benefits Realization Management (BRM).</t>
        </r>
      </text>
    </comment>
    <comment ref="C18" authorId="0" shapeId="0" xr:uid="{00000000-0006-0000-0000-00000A000000}">
      <text>
        <r>
          <rPr>
            <sz val="9"/>
            <color indexed="81"/>
            <rFont val="Tahoma"/>
            <family val="2"/>
          </rPr>
          <t>Project managers have the responsibility of the planning, procurement and execution of a project, in any undertaking that has a defined scope, defined start, and a defined finish. Define who is this individual.</t>
        </r>
      </text>
    </comment>
    <comment ref="C19" authorId="0" shapeId="0" xr:uid="{00000000-0006-0000-0000-00000B000000}">
      <text>
        <r>
          <rPr>
            <sz val="9"/>
            <color indexed="81"/>
            <rFont val="Tahoma"/>
            <family val="2"/>
          </rPr>
          <t>List all the members of your team, or other teams, that will be actively involved in the project at the tactical level.</t>
        </r>
      </text>
    </comment>
    <comment ref="C20" authorId="0" shapeId="0" xr:uid="{00000000-0006-0000-0000-00000C000000}">
      <text>
        <r>
          <rPr>
            <sz val="9"/>
            <color indexed="81"/>
            <rFont val="Tahoma"/>
            <family val="2"/>
          </rPr>
          <t>While anyone who is impacted by the project is technically a stakeholder, key stakeholders are those who have influence and authority to dictate whether a project is a success is not. These are the people who will make or break your project.</t>
        </r>
      </text>
    </comment>
    <comment ref="C21" authorId="0" shapeId="0" xr:uid="{85A9E27E-E91C-4BB7-98F8-A6300818E6AF}">
      <text>
        <r>
          <rPr>
            <sz val="9"/>
            <color indexed="81"/>
            <rFont val="Tahoma"/>
            <family val="2"/>
          </rPr>
          <t xml:space="preserve">As part of UBC's Benefits Realization Management (BRM) reporting roles and responsibilities, Outcome &amp; Measure Owners "deliver business capabilities and achieve the intended outcomes and measurement targets".
</t>
        </r>
      </text>
    </comment>
    <comment ref="C22" authorId="0" shapeId="0" xr:uid="{A9F17C79-CE8C-4CB0-B6AF-A6D88AF9F9C8}">
      <text>
        <r>
          <rPr>
            <sz val="9"/>
            <color indexed="81"/>
            <rFont val="Tahoma"/>
            <family val="2"/>
          </rPr>
          <t xml:space="preserve">Data Governance strives to ensure the University will have reliable and consistent data to assess performance and support decision-making. This is achieved by having data that is available, accurate, complete, secure, and trustworthy. To this end, data ownership, roles and responsibilities, processes, standards, and policies as defined within the Data Governance program underpin the foundation of any successful Reporting and Analytics initiative.
</t>
        </r>
      </text>
    </comment>
    <comment ref="C23" authorId="0" shapeId="0" xr:uid="{00000000-0006-0000-0000-00000D000000}">
      <text>
        <r>
          <rPr>
            <sz val="9"/>
            <color indexed="81"/>
            <rFont val="Tahoma"/>
            <family val="2"/>
          </rPr>
          <t xml:space="preserve">List who else is needed to support the project team on this project. </t>
        </r>
      </text>
    </comment>
    <comment ref="C24" authorId="0" shapeId="0" xr:uid="{00000000-0006-0000-0000-00000E000000}">
      <text>
        <r>
          <rPr>
            <sz val="9"/>
            <color indexed="81"/>
            <rFont val="Tahoma"/>
            <family val="2"/>
          </rPr>
          <t>Mention special needs required by any team member.</t>
        </r>
      </text>
    </comment>
    <comment ref="C26" authorId="0" shapeId="0" xr:uid="{00000000-0006-0000-0000-00000F000000}">
      <text>
        <r>
          <rPr>
            <sz val="9"/>
            <color indexed="81"/>
            <rFont val="Tahoma"/>
            <family val="2"/>
          </rPr>
          <t>Use the drill down to classify the urgency into Low, Medium, or High, and be prepared to justify all projects with high urgency.</t>
        </r>
      </text>
    </comment>
    <comment ref="C27" authorId="0" shapeId="0" xr:uid="{00000000-0006-0000-0000-000010000000}">
      <text>
        <r>
          <rPr>
            <sz val="9"/>
            <color indexed="81"/>
            <rFont val="Tahoma"/>
            <family val="2"/>
          </rPr>
          <t>Any dates submitted are considered tentative, until reviewed and approved by the Steering Committee.</t>
        </r>
      </text>
    </comment>
    <comment ref="C28" authorId="0" shapeId="0" xr:uid="{00000000-0006-0000-0000-000011000000}">
      <text>
        <r>
          <rPr>
            <sz val="9"/>
            <color indexed="81"/>
            <rFont val="Tahoma"/>
            <family val="2"/>
          </rPr>
          <t>Any dates submitted are considered tentative, until reviewed and approved by the Steering Committee.</t>
        </r>
      </text>
    </comment>
    <comment ref="C30" authorId="0" shapeId="0" xr:uid="{00000000-0006-0000-0000-000012000000}">
      <text>
        <r>
          <rPr>
            <sz val="9"/>
            <color indexed="81"/>
            <rFont val="Tahoma"/>
            <family val="2"/>
          </rPr>
          <t>Indicate if there is another customer, outside of the sponsor's organizational unit, that will benefit from the execution of this project. Consider internal and external customers.</t>
        </r>
      </text>
    </comment>
    <comment ref="C31" authorId="0" shapeId="0" xr:uid="{00000000-0006-0000-0000-000013000000}">
      <text>
        <r>
          <rPr>
            <sz val="9"/>
            <color indexed="81"/>
            <rFont val="Tahoma"/>
            <family val="2"/>
          </rPr>
          <t>Which additional organizations will be impacted by the project, in addition to the final customer? Consider internal and external organizations.</t>
        </r>
      </text>
    </comment>
    <comment ref="C32" authorId="0" shapeId="0" xr:uid="{00000000-0006-0000-0000-000014000000}">
      <text>
        <r>
          <rPr>
            <sz val="9"/>
            <color indexed="81"/>
            <rFont val="Tahoma"/>
            <family val="2"/>
          </rPr>
          <t>Use the drilldown list to select the key technology used by impacted by this project. There could be more than one, but please select one with highest impact. If your application is not listed, or if more than one application is impacted, select other, and list it below.</t>
        </r>
      </text>
    </comment>
    <comment ref="C34" authorId="0" shapeId="0" xr:uid="{00000000-0006-0000-0000-000015000000}">
      <text>
        <r>
          <rPr>
            <sz val="9"/>
            <color indexed="81"/>
            <rFont val="Tahoma"/>
            <family val="2"/>
          </rPr>
          <t xml:space="preserve">Select the main stream impacted by this project: Finance, Human Capital Management, or Student. </t>
        </r>
      </text>
    </comment>
    <comment ref="C35" authorId="0" shapeId="0" xr:uid="{00000000-0006-0000-0000-000016000000}">
      <text>
        <r>
          <rPr>
            <sz val="9"/>
            <color indexed="81"/>
            <rFont val="Tahoma"/>
            <family val="2"/>
          </rPr>
          <t>Use the documented list of Workday Finance and HCM business processes as a reference. Students will be added after each release go-live.</t>
        </r>
      </text>
    </comment>
    <comment ref="C36" authorId="0" shapeId="0" xr:uid="{00000000-0006-0000-0000-000017000000}">
      <text>
        <r>
          <rPr>
            <sz val="9"/>
            <color indexed="81"/>
            <rFont val="Tahoma"/>
            <family val="2"/>
          </rPr>
          <t>Use the documented list of Workday Finance and HCM business processes as a reference. Students will be added after each release go-live.</t>
        </r>
      </text>
    </comment>
    <comment ref="C37" authorId="0" shapeId="0" xr:uid="{00000000-0006-0000-0000-000018000000}">
      <text>
        <r>
          <rPr>
            <sz val="9"/>
            <color indexed="81"/>
            <rFont val="Tahoma"/>
            <family val="2"/>
          </rPr>
          <t>A process owner is the person solely responsible for owning a process. They are accountable for designing an effective and efficient process, using the right people and financial and technical resources to run the process, and delivering quality outcomes as required within the organization.</t>
        </r>
      </text>
    </comment>
    <comment ref="C39" authorId="0" shapeId="0" xr:uid="{00000000-0006-0000-0000-000019000000}">
      <text>
        <r>
          <rPr>
            <sz val="9"/>
            <color indexed="81"/>
            <rFont val="Tahoma"/>
            <family val="2"/>
          </rPr>
          <t>Mention any other projects in your organizational unit that might be impacted by this project.</t>
        </r>
      </text>
    </comment>
    <comment ref="C40" authorId="0" shapeId="0" xr:uid="{00000000-0006-0000-0000-00001A000000}">
      <text>
        <r>
          <rPr>
            <sz val="9"/>
            <color indexed="81"/>
            <rFont val="Tahoma"/>
            <family val="2"/>
          </rPr>
          <t>Provide a high level estimate of the number of full time employees working on this project. Split between internal and external resources (consultants).</t>
        </r>
      </text>
    </comment>
    <comment ref="C41" authorId="0" shapeId="0" xr:uid="{00000000-0006-0000-0000-00001B000000}">
      <text>
        <r>
          <rPr>
            <sz val="9"/>
            <color indexed="81"/>
            <rFont val="Tahoma"/>
            <family val="2"/>
          </rPr>
          <t>Indicate the source of funds to finance this project.</t>
        </r>
      </text>
    </comment>
    <comment ref="C42" authorId="0" shapeId="0" xr:uid="{00000000-0006-0000-0000-00001C000000}">
      <text>
        <r>
          <rPr>
            <sz val="9"/>
            <color indexed="81"/>
            <rFont val="Tahoma"/>
            <family val="2"/>
          </rPr>
          <t>Provide a high level estime of the project cost. Consider internal and external resources (consultants), software licenses, etc.</t>
        </r>
      </text>
    </comment>
  </commentList>
</comments>
</file>

<file path=xl/sharedStrings.xml><?xml version="1.0" encoding="utf-8"?>
<sst xmlns="http://schemas.openxmlformats.org/spreadsheetml/2006/main" count="464" uniqueCount="380">
  <si>
    <t xml:space="preserve"> </t>
  </si>
  <si>
    <t>Prepared by:</t>
  </si>
  <si>
    <t>Date:</t>
  </si>
  <si>
    <t>GENERAL PROJECT INFORMATION</t>
  </si>
  <si>
    <t>PROJECT NAME</t>
  </si>
  <si>
    <t>PROJECT SPONSOR</t>
  </si>
  <si>
    <t>PROJECT MANAGER</t>
  </si>
  <si>
    <t>ORGANIZATIONAL UNIT</t>
  </si>
  <si>
    <t>EXPECTED START DATE</t>
  </si>
  <si>
    <t>EXPECTED COMPLETION DATE</t>
  </si>
  <si>
    <t>PROJECT TEAM</t>
  </si>
  <si>
    <t>SUPPORT RESOURCES</t>
  </si>
  <si>
    <t>SPECIAL NEEDS</t>
  </si>
  <si>
    <t>PROCESS OWNER</t>
  </si>
  <si>
    <t>KEY STAKEHOLDERS</t>
  </si>
  <si>
    <t>FINAL CUSTOMER</t>
  </si>
  <si>
    <t>PROJECT INTAKE FORM</t>
  </si>
  <si>
    <t>TOTAL SCORE</t>
  </si>
  <si>
    <t>Score 1~5</t>
  </si>
  <si>
    <t>Score 1~3</t>
  </si>
  <si>
    <t>Score</t>
  </si>
  <si>
    <t>PROJECT DASHBOARD</t>
  </si>
  <si>
    <t>Date of Assessment</t>
  </si>
  <si>
    <t>METRICS</t>
  </si>
  <si>
    <t>WHO</t>
  </si>
  <si>
    <t>WHAT</t>
  </si>
  <si>
    <t>WHY</t>
  </si>
  <si>
    <t>WHEN</t>
  </si>
  <si>
    <t>DEFINE THE PROJECT BENEFITS</t>
  </si>
  <si>
    <t>DEFINE THE PROJECT RESOURCES</t>
  </si>
  <si>
    <t>DEFINE THE PROJECT SCHEDULE</t>
  </si>
  <si>
    <t>WHERE</t>
  </si>
  <si>
    <t>High</t>
  </si>
  <si>
    <t>Medium</t>
  </si>
  <si>
    <t>Low</t>
  </si>
  <si>
    <t>DEFINE THE PROJECT CUSTOMERS</t>
  </si>
  <si>
    <t>GENERAL INSTRUCTIONS</t>
  </si>
  <si>
    <t>HOW</t>
  </si>
  <si>
    <t>OTHER PROJECTS IMPACTED</t>
  </si>
  <si>
    <t>KEY DELIVERABLES</t>
  </si>
  <si>
    <t>DESCRIBE THE OBJECTIVES, SCOPE, AND KEY DELIVERABLES OF THIS PROJECT</t>
  </si>
  <si>
    <t>Workday</t>
  </si>
  <si>
    <t>Planon</t>
  </si>
  <si>
    <t>Finance</t>
  </si>
  <si>
    <t>HCM</t>
  </si>
  <si>
    <t>Application</t>
  </si>
  <si>
    <t>Integrated Sessional Information System (ISIS)</t>
  </si>
  <si>
    <t>Pension Administration System</t>
  </si>
  <si>
    <t>Conflict of Interest System</t>
  </si>
  <si>
    <t>ChargeBack</t>
  </si>
  <si>
    <t>Hyperion Budgeting and Planning</t>
  </si>
  <si>
    <t>Pinnacle Billing System</t>
  </si>
  <si>
    <t>Consolidated Billing Module (CBM)</t>
  </si>
  <si>
    <t>ePayment</t>
  </si>
  <si>
    <t>IAM DB (Person Hub)</t>
  </si>
  <si>
    <t>UBC Card (One Card)</t>
  </si>
  <si>
    <t>UBC Directory</t>
  </si>
  <si>
    <t>Blackbaud CRM</t>
  </si>
  <si>
    <t>RISe (Research Information Services)</t>
  </si>
  <si>
    <t>ServiceNow</t>
  </si>
  <si>
    <t>SIS Interim Architecture</t>
  </si>
  <si>
    <t>SITS/eVision Online Graduate Admission System</t>
  </si>
  <si>
    <t>Student Registration System (SRS)</t>
  </si>
  <si>
    <t>Visual RATEX</t>
  </si>
  <si>
    <t>Utility Management System</t>
  </si>
  <si>
    <t>Microsoft Dynamics NAV</t>
  </si>
  <si>
    <t>Archibus - Space Inventory &amp; Planning</t>
  </si>
  <si>
    <t>ArcGIS</t>
  </si>
  <si>
    <t>Teaching Tracking &amp; Payment System</t>
  </si>
  <si>
    <t>CABI</t>
  </si>
  <si>
    <t>Voyager</t>
  </si>
  <si>
    <t>Broadcast Email System Campaigner</t>
  </si>
  <si>
    <t>UBC Bulleting Sendy</t>
  </si>
  <si>
    <t>UBC Alert</t>
  </si>
  <si>
    <t>Child Care Management System</t>
  </si>
  <si>
    <t>Meal Plan System</t>
  </si>
  <si>
    <t>Optimum Control</t>
  </si>
  <si>
    <t>Student Housing Management System</t>
  </si>
  <si>
    <t>Arts Datamart</t>
  </si>
  <si>
    <t>BLUE</t>
  </si>
  <si>
    <t>TeachEval</t>
  </si>
  <si>
    <t>Nursing Practice ePortfolio</t>
  </si>
  <si>
    <t>Sympa Mailing List System</t>
  </si>
  <si>
    <t>1.01 Register Asset</t>
  </si>
  <si>
    <t>1.02 Asset Accounting</t>
  </si>
  <si>
    <t>1.03 Asset Transfer</t>
  </si>
  <si>
    <t>1.04 Impair Asset</t>
  </si>
  <si>
    <t>1.05 Dispose Asset</t>
  </si>
  <si>
    <t>1.06 Remove Asset</t>
  </si>
  <si>
    <t>1.07 Reinstate Asset</t>
  </si>
  <si>
    <t>2.01 Create Project Hierarchy</t>
  </si>
  <si>
    <t>2.02 Setup Budget for Major Capital Project</t>
  </si>
  <si>
    <t>2.03 Maintain Project</t>
  </si>
  <si>
    <t>2.04 Create and Edit Project</t>
  </si>
  <si>
    <t>2.05 Check and Ammend Project Budget</t>
  </si>
  <si>
    <t>2.06 Verify Capital Project  Expense</t>
  </si>
  <si>
    <t>3.01 Setup Finance Data</t>
  </si>
  <si>
    <t>3.02 Post Journal</t>
  </si>
  <si>
    <t>3.03 Reverse Journal</t>
  </si>
  <si>
    <t>3.04 Adjust Journal</t>
  </si>
  <si>
    <t>3.05 Revaluation</t>
  </si>
  <si>
    <t>3.06 Reporting Allocations</t>
  </si>
  <si>
    <t>3.07 Period Close</t>
  </si>
  <si>
    <t>4.01 Bank Account Setupe</t>
  </si>
  <si>
    <t xml:space="preserve">4.02 Ad Hoc Bank Transaction </t>
  </si>
  <si>
    <t>4.03 Bank Account Transfer</t>
  </si>
  <si>
    <t>4.04 Bank Reconciliation</t>
  </si>
  <si>
    <t>4.05 Bank Account Transfer for Settlement</t>
  </si>
  <si>
    <t>4.06 Settlement</t>
  </si>
  <si>
    <t>4.07 Payment</t>
  </si>
  <si>
    <t>4.08 Failed Payment Acknowledgment</t>
  </si>
  <si>
    <t>5.01 Supplier Catalogue</t>
  </si>
  <si>
    <t>5.02 Recurring invoice</t>
  </si>
  <si>
    <t>5.03 Create Supplier Accounts</t>
  </si>
  <si>
    <t>5.04 Create Purchase Requisition</t>
  </si>
  <si>
    <t>5.05 Create Purchase Order</t>
  </si>
  <si>
    <t>5.06 Change Order</t>
  </si>
  <si>
    <t>5.07 Receipt &amp; Invoice</t>
  </si>
  <si>
    <t>5.08 OFAC Assessment</t>
  </si>
  <si>
    <t>6.01 Request Corporate Credit Card</t>
  </si>
  <si>
    <t>6.02 Spend Authorization</t>
  </si>
  <si>
    <t>6.03 Expense Reporting</t>
  </si>
  <si>
    <t>7.01 Create Customer</t>
  </si>
  <si>
    <t>7.02 Customer Contract</t>
  </si>
  <si>
    <t>7.03 Billing Schedule</t>
  </si>
  <si>
    <t>7.04 Customer Invoice</t>
  </si>
  <si>
    <t>7.05 Customer Refund</t>
  </si>
  <si>
    <t>7.06 Record Customer Payment</t>
  </si>
  <si>
    <t>7.07 Bad Debt Write Off</t>
  </si>
  <si>
    <t>7.08 Customer Payment Processing</t>
  </si>
  <si>
    <t>7.09 Apply Customer Payment</t>
  </si>
  <si>
    <t>7.10 Customer Invoice Maintenance</t>
  </si>
  <si>
    <t>7.11 internal Service Delivery</t>
  </si>
  <si>
    <t>8.01 Award Setup</t>
  </si>
  <si>
    <t>8.02 Award Tasks</t>
  </si>
  <si>
    <t>8.03 Grant Updates</t>
  </si>
  <si>
    <t>8.04 Award Billing</t>
  </si>
  <si>
    <t>8.05 Award Payment</t>
  </si>
  <si>
    <t>8.06 F&amp;A Verification &amp; Reprocessing</t>
  </si>
  <si>
    <t>8.07 Award Closeout</t>
  </si>
  <si>
    <t>FULL TIME EMPLOYEES (FTEs)</t>
  </si>
  <si>
    <t>COST (CAD K)</t>
  </si>
  <si>
    <t>Finance - Workday Business Process</t>
  </si>
  <si>
    <t>_1._Capital_and_Asset_Accounting</t>
  </si>
  <si>
    <t>_2._Project_Accounting</t>
  </si>
  <si>
    <t>_9._Finance_Reporting_and_Review</t>
  </si>
  <si>
    <t>_6._Travel_and_Expense_Management</t>
  </si>
  <si>
    <t>_5._Supplier_Accounts_and_Procurement</t>
  </si>
  <si>
    <t>_3._Financial_Accounting_and_Institutional_Reporting</t>
  </si>
  <si>
    <t>_4._Banking_and_Settlement_Process</t>
  </si>
  <si>
    <t>_8._Research_and_Post_Award_Grant_Admissions</t>
  </si>
  <si>
    <t>8. Frequency of process execution</t>
  </si>
  <si>
    <t>None are true</t>
  </si>
  <si>
    <t>One is true</t>
  </si>
  <si>
    <t>Two are true</t>
  </si>
  <si>
    <t>None</t>
  </si>
  <si>
    <t>PROJECT PRIORITIZATION MATRIX</t>
  </si>
  <si>
    <t>Criteria</t>
  </si>
  <si>
    <t>All are true</t>
  </si>
  <si>
    <t>Not complex</t>
  </si>
  <si>
    <t>Little complexity</t>
  </si>
  <si>
    <t>Average Complexity</t>
  </si>
  <si>
    <t>High Complexity</t>
  </si>
  <si>
    <t>Once a week</t>
  </si>
  <si>
    <t>Once a day</t>
  </si>
  <si>
    <t>Several times a day</t>
  </si>
  <si>
    <t>7. Process complexity</t>
  </si>
  <si>
    <t>2. Net financial savings generated</t>
  </si>
  <si>
    <t>Lower priority</t>
  </si>
  <si>
    <t>Higher priority</t>
  </si>
  <si>
    <t>Score 0~9</t>
  </si>
  <si>
    <t>Comments</t>
  </si>
  <si>
    <t>Organization is resistant to change</t>
  </si>
  <si>
    <t>Organization has low change capacity</t>
  </si>
  <si>
    <t>Organization has medium change capacity</t>
  </si>
  <si>
    <t>Organization has high change capacity</t>
  </si>
  <si>
    <t>There is no sponsor</t>
  </si>
  <si>
    <t>Sponsor has limited authority and time</t>
  </si>
  <si>
    <t>Sponsor has adequate authority and time</t>
  </si>
  <si>
    <t>Sponsor has exceptional authority and time</t>
  </si>
  <si>
    <t>There is no project manager</t>
  </si>
  <si>
    <t>Project plan has started</t>
  </si>
  <si>
    <t>Project plan is ready to be reviewed</t>
  </si>
  <si>
    <t>Project plan has been approved</t>
  </si>
  <si>
    <t>There is no change manager</t>
  </si>
  <si>
    <t>Change management plan has started</t>
  </si>
  <si>
    <t>Change management plan is ready to be reviewed</t>
  </si>
  <si>
    <t>Change management plan has been approved</t>
  </si>
  <si>
    <t>Finance - Workday Business Sub-Process</t>
  </si>
  <si>
    <t>HCM - Workday Business Process</t>
  </si>
  <si>
    <t>HCM - Workday Business Sub-Process</t>
  </si>
  <si>
    <t>_1._Create Position</t>
  </si>
  <si>
    <t>_2a._Job Requisition</t>
  </si>
  <si>
    <t>_2c._Ready For Hire</t>
  </si>
  <si>
    <t>_2d._Hire</t>
  </si>
  <si>
    <t>_3a._Pre-Hire</t>
  </si>
  <si>
    <t>_4._Onboarding</t>
  </si>
  <si>
    <t>_5a._Change Job - Requires and Employment Agreement</t>
  </si>
  <si>
    <t>_5b._Change Job - Reason is Reduced Appointment</t>
  </si>
  <si>
    <t xml:space="preserve">_5c._Change Job - Reason is Leave/Return to Work </t>
  </si>
  <si>
    <t xml:space="preserve">_6._Termination </t>
  </si>
  <si>
    <t>_6._Terminate</t>
  </si>
  <si>
    <t>_7a._Add Academic Appointments</t>
  </si>
  <si>
    <t>_7b._Update Academic Appointments</t>
  </si>
  <si>
    <t>_7c ._End Academic Appointments</t>
  </si>
  <si>
    <t>_8._Costing Allocations</t>
  </si>
  <si>
    <t>_9._Compensation</t>
  </si>
  <si>
    <t>_9a._Change Default Compensation</t>
  </si>
  <si>
    <t>_9b._Request Compensation Change</t>
  </si>
  <si>
    <t>_9c._Request One Time Payment</t>
  </si>
  <si>
    <t>_9d._Merit (Staff Only)</t>
  </si>
  <si>
    <t>_10._Benefits</t>
  </si>
  <si>
    <t xml:space="preserve">_10._Benefits </t>
  </si>
  <si>
    <t>_11a._Enter Time</t>
  </si>
  <si>
    <t>_11b._Request Time Off</t>
  </si>
  <si>
    <t>_11c._Request Leave of Absence</t>
  </si>
  <si>
    <t xml:space="preserve">_11d._Request Return from Leave of Absence </t>
  </si>
  <si>
    <t>_1._Create_Position</t>
  </si>
  <si>
    <t>_11._Time_Tracking_and_Absence</t>
  </si>
  <si>
    <t>_2._Recruitment_Process</t>
  </si>
  <si>
    <t>_3._Direct_Hire</t>
  </si>
  <si>
    <t>_5._Change_Job</t>
  </si>
  <si>
    <t>_7._Academic_Appointments</t>
  </si>
  <si>
    <t>_8._Costing_Allocations</t>
  </si>
  <si>
    <t>_4._Onboard</t>
  </si>
  <si>
    <t>_3b._Direct Hire</t>
  </si>
  <si>
    <t>_2b._Employment Agreement</t>
  </si>
  <si>
    <t>_7._Customer_Accounts_and_Revenue_Accounting</t>
  </si>
  <si>
    <t>Insignificant degree of impact</t>
  </si>
  <si>
    <t>Small degree of impact</t>
  </si>
  <si>
    <t>Medium degree of impact</t>
  </si>
  <si>
    <t>High degree of impact</t>
  </si>
  <si>
    <t>1. Strategic fit</t>
  </si>
  <si>
    <t>3. Other benefits/efficiencies</t>
  </si>
  <si>
    <t>4. Required service/product</t>
  </si>
  <si>
    <t>5. Customer value</t>
  </si>
  <si>
    <t>6. Importance to risk mitigation</t>
  </si>
  <si>
    <t>13. Readiness - change management</t>
  </si>
  <si>
    <t>12. Readiness - project management</t>
  </si>
  <si>
    <t>11. Readiness - leadership</t>
  </si>
  <si>
    <t>Weighted Score</t>
  </si>
  <si>
    <t>Weight</t>
  </si>
  <si>
    <t>Chart Titles</t>
  </si>
  <si>
    <t>RISK MANAGEMENT</t>
  </si>
  <si>
    <t>Probability</t>
  </si>
  <si>
    <t>Impact</t>
  </si>
  <si>
    <t>Impact to Project</t>
  </si>
  <si>
    <t>RISK MITIGATION / RESPONSE</t>
  </si>
  <si>
    <t>Probability of Risk</t>
  </si>
  <si>
    <t>RISK DETAILED DESCRIPTION</t>
  </si>
  <si>
    <t>RISK NAME</t>
  </si>
  <si>
    <t>#</t>
  </si>
  <si>
    <t>RISK MANAGEMENT MATRIX</t>
  </si>
  <si>
    <t>Urgency / Impact</t>
  </si>
  <si>
    <t>Up to CAD 300 k</t>
  </si>
  <si>
    <t>CAD 301 ~ 600 k</t>
  </si>
  <si>
    <t>CAD 601 k and above</t>
  </si>
  <si>
    <t>6. Importance to risk mitigation or impact if not doing anything</t>
  </si>
  <si>
    <t>Operational Excellence Website</t>
  </si>
  <si>
    <t>Operational Excellence Team</t>
  </si>
  <si>
    <t>Contact Us</t>
  </si>
  <si>
    <t>EMAIL AND PHONE NUMBER</t>
  </si>
  <si>
    <t>STREAM</t>
  </si>
  <si>
    <t>KEY TECHNOLOGY</t>
  </si>
  <si>
    <t>ADDITIONAL PROJECT INFORMATION</t>
  </si>
  <si>
    <t>Student</t>
  </si>
  <si>
    <t>Stream</t>
  </si>
  <si>
    <t>Where to Download this Template</t>
  </si>
  <si>
    <t>No linked to any UBC strategy</t>
  </si>
  <si>
    <t>Link to two strategies</t>
  </si>
  <si>
    <t>Link to one strategy</t>
  </si>
  <si>
    <t>Link to three or more strategies</t>
  </si>
  <si>
    <t>No additional  risk if not offered</t>
  </si>
  <si>
    <t>Low risk if not offered</t>
  </si>
  <si>
    <t>Medium risk if not offered</t>
  </si>
  <si>
    <t>High risk if not offered</t>
  </si>
  <si>
    <t>Once a month or longer</t>
  </si>
  <si>
    <t xml:space="preserve">TOTAL SCORE (Max of 117) </t>
  </si>
  <si>
    <t>DATE OF ASSESSMENT</t>
  </si>
  <si>
    <t>LATEST ASSESSMENT</t>
  </si>
  <si>
    <t>Bubble</t>
  </si>
  <si>
    <t>TOP FIVE RISKS</t>
  </si>
  <si>
    <r>
      <t>PROJECT NAME</t>
    </r>
    <r>
      <rPr>
        <b/>
        <sz val="10"/>
        <color rgb="FFFF0000"/>
        <rFont val="Arial"/>
        <family val="2"/>
      </rPr>
      <t xml:space="preserve"> *</t>
    </r>
  </si>
  <si>
    <r>
      <t>PROJECT SPONSOR</t>
    </r>
    <r>
      <rPr>
        <b/>
        <sz val="10"/>
        <color rgb="FFFF0000"/>
        <rFont val="Arial"/>
        <family val="2"/>
      </rPr>
      <t xml:space="preserve"> *</t>
    </r>
  </si>
  <si>
    <r>
      <t>ORGANIZATIONAL UNIT</t>
    </r>
    <r>
      <rPr>
        <b/>
        <sz val="10"/>
        <color rgb="FFFF0000"/>
        <rFont val="Arial"/>
        <family val="2"/>
      </rPr>
      <t xml:space="preserve"> *</t>
    </r>
  </si>
  <si>
    <r>
      <t xml:space="preserve">PROJECT OBJECTIVES </t>
    </r>
    <r>
      <rPr>
        <b/>
        <sz val="10"/>
        <color rgb="FFFF0000"/>
        <rFont val="Arial"/>
        <family val="2"/>
      </rPr>
      <t>*</t>
    </r>
    <r>
      <rPr>
        <b/>
        <sz val="10"/>
        <color theme="1"/>
        <rFont val="Arial"/>
        <family val="2"/>
      </rPr>
      <t xml:space="preserve">
</t>
    </r>
    <r>
      <rPr>
        <sz val="8"/>
        <color theme="1"/>
        <rFont val="Arial"/>
        <family val="2"/>
      </rPr>
      <t>Problem, opportunity, purpose</t>
    </r>
  </si>
  <si>
    <r>
      <t xml:space="preserve">PROJECT SCOPE
</t>
    </r>
    <r>
      <rPr>
        <sz val="8"/>
        <color theme="1"/>
        <rFont val="Arial"/>
        <family val="2"/>
      </rPr>
      <t>Include in and out of scope</t>
    </r>
  </si>
  <si>
    <r>
      <t xml:space="preserve">STRATEGIC FIT </t>
    </r>
    <r>
      <rPr>
        <b/>
        <sz val="10"/>
        <color rgb="FFFF0000"/>
        <rFont val="Arial"/>
        <family val="2"/>
      </rPr>
      <t>*</t>
    </r>
  </si>
  <si>
    <r>
      <t xml:space="preserve">BUSINESS CASE </t>
    </r>
    <r>
      <rPr>
        <b/>
        <sz val="10"/>
        <color rgb="FFFF0000"/>
        <rFont val="Arial"/>
        <family val="2"/>
      </rPr>
      <t>*</t>
    </r>
    <r>
      <rPr>
        <b/>
        <sz val="10"/>
        <color theme="1"/>
        <rFont val="Arial"/>
        <family val="2"/>
      </rPr>
      <t xml:space="preserve">
</t>
    </r>
    <r>
      <rPr>
        <sz val="8"/>
        <color theme="1"/>
        <rFont val="Arial"/>
        <family val="2"/>
      </rPr>
      <t>Expected benefits, goals, outcomes</t>
    </r>
  </si>
  <si>
    <r>
      <t xml:space="preserve">PROJECT URGENCY </t>
    </r>
    <r>
      <rPr>
        <b/>
        <sz val="10"/>
        <color rgb="FFFF0000"/>
        <rFont val="Arial"/>
        <family val="2"/>
      </rPr>
      <t>*</t>
    </r>
  </si>
  <si>
    <r>
      <t xml:space="preserve">BUSINESS PROCESS
</t>
    </r>
    <r>
      <rPr>
        <sz val="8"/>
        <color rgb="FF0055B7"/>
        <rFont val="Arial"/>
        <family val="2"/>
      </rPr>
      <t>For Workday Finance and HCM only</t>
    </r>
  </si>
  <si>
    <r>
      <t xml:space="preserve">BUSINESS SUB-PROCESS
</t>
    </r>
    <r>
      <rPr>
        <sz val="8"/>
        <color rgb="FF0055B7"/>
        <rFont val="Arial"/>
        <family val="2"/>
      </rPr>
      <t>For Workday Finance and HCM only</t>
    </r>
  </si>
  <si>
    <r>
      <t xml:space="preserve">Prepared by: </t>
    </r>
    <r>
      <rPr>
        <b/>
        <sz val="10"/>
        <color rgb="FFFF0000"/>
        <rFont val="Arial"/>
        <family val="2"/>
      </rPr>
      <t>*</t>
    </r>
  </si>
  <si>
    <r>
      <t xml:space="preserve">Date: </t>
    </r>
    <r>
      <rPr>
        <b/>
        <sz val="10"/>
        <color rgb="FFFF0000"/>
        <rFont val="Arial"/>
        <family val="2"/>
      </rPr>
      <t>*</t>
    </r>
  </si>
  <si>
    <r>
      <rPr>
        <b/>
        <sz val="10"/>
        <color theme="1"/>
        <rFont val="Arial"/>
        <family val="2"/>
      </rPr>
      <t>INSTRUCTIONS</t>
    </r>
    <r>
      <rPr>
        <sz val="10"/>
        <color theme="1"/>
        <rFont val="Arial"/>
        <family val="2"/>
      </rPr>
      <t>: Assess your project on the following spectrum. As some criteria, especially numbers 11~13, can change through time, you may re-assess them at different dates. If you do so, add comments to the reason for a score change.</t>
    </r>
  </si>
  <si>
    <r>
      <t xml:space="preserve">Weight
</t>
    </r>
    <r>
      <rPr>
        <sz val="10"/>
        <color theme="0"/>
        <rFont val="Arial"/>
        <family val="2"/>
      </rPr>
      <t>1~5</t>
    </r>
  </si>
  <si>
    <r>
      <t xml:space="preserve">1. Link to UBC strategic goals
</t>
    </r>
    <r>
      <rPr>
        <sz val="9"/>
        <color rgb="FFFFFFFF"/>
        <rFont val="Arial"/>
        <family val="2"/>
      </rPr>
      <t>What is the strategic fit?</t>
    </r>
  </si>
  <si>
    <r>
      <t xml:space="preserve">3. Other benefits / efficiencies: 
</t>
    </r>
    <r>
      <rPr>
        <sz val="10"/>
        <color rgb="FFFFFFFF"/>
        <rFont val="Arial"/>
        <family val="2"/>
      </rPr>
      <t xml:space="preserve">1 - </t>
    </r>
    <r>
      <rPr>
        <sz val="9"/>
        <color rgb="FFFFFFFF"/>
        <rFont val="Arial"/>
        <family val="2"/>
      </rPr>
      <t>Increased customer satisfaction
2 - Productivity
3 - Improved morale
4 - Smoother operations
5 - Safer working environment
6 - Greater flexibility/responsiveness
7 - Eliminate defects
8 - Improved quality
9 - Reduced lead time</t>
    </r>
  </si>
  <si>
    <r>
      <t xml:space="preserve">4. Required service / product (any of these true)
</t>
    </r>
    <r>
      <rPr>
        <sz val="9"/>
        <color rgb="FFFFFFFF"/>
        <rFont val="Arial"/>
        <family val="2"/>
      </rPr>
      <t>1 - Mandatory (Compliance/Legal)
2 - Impacts Core Services
3 - Other services depend on it</t>
    </r>
  </si>
  <si>
    <r>
      <t xml:space="preserve">9. Degree of impact from change
</t>
    </r>
    <r>
      <rPr>
        <sz val="9"/>
        <color rgb="FFFFFFFF"/>
        <rFont val="Arial"/>
        <family val="2"/>
      </rPr>
      <t>Does the change impact 1 team or the entire UBC? How many employees are impacted in total? Are all employee groups impacted the same or differently? What is the degree of change in terms of people (job roles, pay), process, technology, and organization?</t>
    </r>
  </si>
  <si>
    <r>
      <t xml:space="preserve">10. Organizational change capacity and maturity
</t>
    </r>
    <r>
      <rPr>
        <sz val="9"/>
        <color rgb="FFFFFFFF"/>
        <rFont val="Arial"/>
        <family val="2"/>
      </rPr>
      <t>Do employees agree with the change? Have past changes been successful and perceived as positive? How many concurrent changes are ongoing? Are leaders, managers, and employees proficient in change?</t>
    </r>
  </si>
  <si>
    <r>
      <t xml:space="preserve">11. Readiness to launch: leadership / sponsorship
</t>
    </r>
    <r>
      <rPr>
        <sz val="9"/>
        <color rgb="FFFFFFFF"/>
        <rFont val="Arial"/>
        <family val="2"/>
      </rPr>
      <t xml:space="preserve">Is there a sponsor with authority over people, resources, and funds to make decisions? Can the sponsor commit time to actively participate in the project? </t>
    </r>
  </si>
  <si>
    <r>
      <t xml:space="preserve">12. Readiness to launch: project management
</t>
    </r>
    <r>
      <rPr>
        <sz val="9"/>
        <color rgb="FFFFFFFF"/>
        <rFont val="Arial"/>
        <family val="2"/>
      </rPr>
      <t>Is a project manager assigned, and has the PM create a project charter, detailed plan, and secured all resources required?</t>
    </r>
  </si>
  <si>
    <r>
      <t xml:space="preserve">13. Readiness to launch: change management
</t>
    </r>
    <r>
      <rPr>
        <sz val="9"/>
        <color rgb="FFFFFFFF"/>
        <rFont val="Arial"/>
        <family val="2"/>
      </rPr>
      <t>Is there a structure change management plan, linked with the project plan? If this is a complex change, do you have dedicated change management resources to support the project?</t>
    </r>
  </si>
  <si>
    <t>OTHER IMPACTED ORGANIZATIONS</t>
  </si>
  <si>
    <t>FUNDING</t>
  </si>
  <si>
    <t>No additional value</t>
  </si>
  <si>
    <t>High additional value</t>
  </si>
  <si>
    <t>Medium additional value</t>
  </si>
  <si>
    <r>
      <t xml:space="preserve">5. Value to the customer
</t>
    </r>
    <r>
      <rPr>
        <sz val="10"/>
        <color rgb="FFFFFFFF"/>
        <rFont val="Arial"/>
        <family val="2"/>
      </rPr>
      <t>Does the project enhance the service to the customer?</t>
    </r>
  </si>
  <si>
    <t>Low additional value</t>
  </si>
  <si>
    <t>Up to 3 are true</t>
  </si>
  <si>
    <t>4 ~ 6 are true</t>
  </si>
  <si>
    <t>7 ~ 9 are true</t>
  </si>
  <si>
    <r>
      <t xml:space="preserve">Please meet with your project team and sponsors before completing this template, as much of the information required will need to be based on discussions with them. Fields marked with </t>
    </r>
    <r>
      <rPr>
        <b/>
        <sz val="10"/>
        <color rgb="FFFF0000"/>
        <rFont val="Arial"/>
        <family val="2"/>
      </rPr>
      <t>*</t>
    </r>
    <r>
      <rPr>
        <sz val="10"/>
        <rFont val="Arial"/>
      </rPr>
      <t xml:space="preserve"> are mandatory for initial submission, while all other fields are optional. Try to fill in as much as possible. Once ready, please submit it to operational.excellence@ubc.ca, and we will reach out to continue the discussions and gather additional information. All projects will be prioritized through a scoring matrix and submitted to governance for decision making. If you have any questions about this form, please contact us at operational.excellence@ubc.ca.</t>
    </r>
  </si>
  <si>
    <t>2. Net financial savings</t>
  </si>
  <si>
    <t>9. Degree of Impact from change</t>
  </si>
  <si>
    <t>10. Organizational change capacity</t>
  </si>
  <si>
    <r>
      <t xml:space="preserve">OTHER TECHNOLOGIES
</t>
    </r>
    <r>
      <rPr>
        <sz val="8"/>
        <color rgb="FF0055B7"/>
        <rFont val="Arial"/>
        <family val="2"/>
      </rPr>
      <t>If multiple, or if not listed above</t>
    </r>
  </si>
  <si>
    <t>Date</t>
  </si>
  <si>
    <t>Feedback Received From</t>
  </si>
  <si>
    <t>Tab</t>
  </si>
  <si>
    <t>Section</t>
  </si>
  <si>
    <t>Change</t>
  </si>
  <si>
    <t>Approved</t>
  </si>
  <si>
    <t>Version</t>
  </si>
  <si>
    <t>Implemented on Website on</t>
  </si>
  <si>
    <t>Debbie Howorko - OpEx</t>
  </si>
  <si>
    <t>Intake Form</t>
  </si>
  <si>
    <t>WHY - Metrics</t>
  </si>
  <si>
    <t>Replaced Metrics with Outcomes, Measures, Baselines and Targets and change contents of comment box.</t>
  </si>
  <si>
    <t>Alex Fiuza</t>
  </si>
  <si>
    <t>Change Log</t>
  </si>
  <si>
    <t>N/A</t>
  </si>
  <si>
    <t>Created new tab change log to keep track of all changes, versions, and if already uploaded to the Website or not.</t>
  </si>
  <si>
    <t>Reference Data</t>
  </si>
  <si>
    <t>BRM Outcome &amp; Measure Owners</t>
  </si>
  <si>
    <t>Added list of owners based on Debbie's list published here: https://irp.share.ubc.ca/Tracker/BRM-Dashboard/BRM%20Dashboard%20Documents/OtherDocs/IRP_BRM_RolesResp_AndOwners.pptx?Web=1</t>
  </si>
  <si>
    <t>Risks</t>
  </si>
  <si>
    <t>Instructions</t>
  </si>
  <si>
    <t xml:space="preserve">Added example: “As a result of &lt;cause&gt;, there is a risk of &lt;risk event / situation&gt;, which would lead to &lt;impact / effect on program objective(s)&gt;.” </t>
  </si>
  <si>
    <t>Shirley Tanoto - UBC IT</t>
  </si>
  <si>
    <t>WHO - Data Owner</t>
  </si>
  <si>
    <t>Added Data Owner, as data ownership, roles and responsibilities, processes, standards, and policies, as defined within the Data Governance program, underpin the foundation of any successful Reporting and Analytics initiative. Include in BI form as well.</t>
  </si>
  <si>
    <t>NEW: Change Management Chart</t>
  </si>
  <si>
    <t>Created change management assessment chart</t>
  </si>
  <si>
    <t>Risk Chart</t>
  </si>
  <si>
    <t>Project Dashboard</t>
  </si>
  <si>
    <t>Change Management</t>
  </si>
  <si>
    <t>Created new table to feed data into Change Management Chart</t>
  </si>
  <si>
    <t>Prioritization</t>
  </si>
  <si>
    <t>Align all criteria so that the highest score means that the project is a better candidate.</t>
  </si>
  <si>
    <t>Yes</t>
  </si>
  <si>
    <t>CHANGE MANAGEMENT</t>
  </si>
  <si>
    <t>Adjusted</t>
  </si>
  <si>
    <t>Corrected X axis options bounds maximum to 3.5</t>
  </si>
  <si>
    <r>
      <rPr>
        <b/>
        <sz val="10"/>
        <rFont val="Arial"/>
        <family val="2"/>
      </rPr>
      <t>Instructions</t>
    </r>
    <r>
      <rPr>
        <sz val="10"/>
        <rFont val="Arial"/>
        <family val="2"/>
      </rPr>
      <t xml:space="preserve">: Risk is an uncertain event or condition, that if it occurs, has a positive or negative effect on a project's objective. Many things are uncertain; risks are by definition only those uncertainties that will impact the project should they occur. Example: “As a result of &lt;cause&gt;, there is a risk of &lt;risk event / situation&gt;, which would lead to &lt;impact / effect on program objective(s)&gt;.” </t>
    </r>
  </si>
  <si>
    <t xml:space="preserve">OUTCOMES, MEASURES, BASELINES, AND TARGETS </t>
  </si>
  <si>
    <t>HOW - Process OwNer
WHO - BRM Outcome &amp; Measure Owner</t>
  </si>
  <si>
    <t>BRM OUTCOME &amp; MEASURE OWNER</t>
  </si>
  <si>
    <t>DATA OWNER</t>
  </si>
  <si>
    <t>COMMON - Reporting, Data Applications &amp; Integrations Security: Jennifer Burns</t>
  </si>
  <si>
    <t>COMMON - Sustainment: Elana Mignosa, Jennifer Burns</t>
  </si>
  <si>
    <t>FINANCE - Spend - Procure to Pay, Travel &amp; Expense Mgmt: Elana Mignosa</t>
  </si>
  <si>
    <t>FINANCE - Revenue Accounting - Treasury &amp; Cash Mgmt: Yale Loh</t>
  </si>
  <si>
    <t>FINANCE - Institutional Accounting - Capital &amp; Asset Accounting: Karamjeet Heer</t>
  </si>
  <si>
    <t>FINANCE - Grants: Sharon Wu</t>
  </si>
  <si>
    <t>HR - Equity &amp; Inclusion (Applicant Diversity): Sara-Jane Finlay</t>
  </si>
  <si>
    <t>HR - Talent Acquisition - Onboarding / Offboarding: Adam Charania</t>
  </si>
  <si>
    <t>HR - Core HR: Adam Charania</t>
  </si>
  <si>
    <t>HR - Benefits: Michelle Berner</t>
  </si>
  <si>
    <t>HR - Workplace Learning Orientation: Alex Bayne</t>
  </si>
  <si>
    <t>HR - Required Training: Rae Ann Aldridge</t>
  </si>
  <si>
    <t>HR - Time Tracking - Absence Management: Lindi Frost, Doug Thorpe-Dorward</t>
  </si>
  <si>
    <t>HR - Payroll: Elana Mignosa</t>
  </si>
  <si>
    <t>Add BRM Outcome &amp; Measure Owner to WHO.</t>
  </si>
  <si>
    <t>Strategic Fit</t>
  </si>
  <si>
    <t>Listed all 20 strategies in the comment box for reference</t>
  </si>
  <si>
    <t>Version 1.2, May 31 2022</t>
  </si>
  <si>
    <t>Process Complexity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</si>
</sst>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409]d\-mmm\-yyyy;@"/>
  </numFmts>
  <fonts count="38" x14ac:knownFonts="1">
    <font>
      <sz val="10"/>
      <name val="Arial"/>
    </font>
    <font>
      <sz val="11"/>
      <color theme="1"/>
      <name val="Calibri"/>
      <family val="2"/>
      <scheme val="minor"/>
    </font>
    <font>
      <u/>
      <sz val="10"/>
      <color indexed="12"/>
      <name val="Arial"/>
      <family val="2"/>
    </font>
    <font>
      <sz val="12"/>
      <color theme="1"/>
      <name val="Arial"/>
      <family val="2"/>
    </font>
    <font>
      <sz val="11"/>
      <color theme="1"/>
      <name val="Century Gothic"/>
      <family val="1"/>
    </font>
    <font>
      <sz val="11"/>
      <color theme="1"/>
      <name val="Calibri"/>
      <family val="2"/>
    </font>
    <font>
      <sz val="10"/>
      <name val="Century Gothic"/>
      <family val="1"/>
    </font>
    <font>
      <sz val="10"/>
      <color theme="1"/>
      <name val="Century Gothic"/>
      <family val="1"/>
    </font>
    <font>
      <sz val="10"/>
      <name val="Arial"/>
      <family val="2"/>
    </font>
    <font>
      <sz val="10"/>
      <name val="Arial"/>
      <family val="2"/>
    </font>
    <font>
      <b/>
      <sz val="10"/>
      <name val="Arial"/>
      <family val="2"/>
    </font>
    <font>
      <b/>
      <sz val="10"/>
      <color theme="0"/>
      <name val="Century Gothic"/>
      <family val="2"/>
    </font>
    <font>
      <b/>
      <sz val="10"/>
      <color indexed="9"/>
      <name val="Arial"/>
      <family val="2"/>
    </font>
    <font>
      <b/>
      <sz val="10"/>
      <color theme="0"/>
      <name val="Arial"/>
      <family val="2"/>
    </font>
    <font>
      <sz val="9"/>
      <color indexed="81"/>
      <name val="Tahoma"/>
      <family val="2"/>
    </font>
    <font>
      <b/>
      <sz val="9"/>
      <color indexed="81"/>
      <name val="Tahoma"/>
      <family val="2"/>
    </font>
    <font>
      <b/>
      <u/>
      <sz val="10"/>
      <color theme="0"/>
      <name val="Arial"/>
      <family val="2"/>
    </font>
    <font>
      <sz val="10"/>
      <color theme="1"/>
      <name val="Arial"/>
      <family val="2"/>
    </font>
    <font>
      <b/>
      <sz val="20"/>
      <color theme="0" tint="-0.499984740745262"/>
      <name val="Arial"/>
      <family val="2"/>
    </font>
    <font>
      <b/>
      <sz val="10"/>
      <color rgb="FFFF0000"/>
      <name val="Arial"/>
      <family val="2"/>
    </font>
    <font>
      <b/>
      <sz val="10"/>
      <color theme="1"/>
      <name val="Arial"/>
      <family val="2"/>
    </font>
    <font>
      <sz val="8"/>
      <color theme="1"/>
      <name val="Arial"/>
      <family val="2"/>
    </font>
    <font>
      <b/>
      <sz val="10"/>
      <color rgb="FF0055B7"/>
      <name val="Arial"/>
      <family val="2"/>
    </font>
    <font>
      <sz val="10"/>
      <color rgb="FF0055B7"/>
      <name val="Arial"/>
      <family val="2"/>
    </font>
    <font>
      <sz val="8"/>
      <color rgb="FF0055B7"/>
      <name val="Arial"/>
      <family val="2"/>
    </font>
    <font>
      <sz val="11"/>
      <color theme="1"/>
      <name val="Arial"/>
      <family val="2"/>
    </font>
    <font>
      <b/>
      <sz val="9"/>
      <color theme="0"/>
      <name val="Arial"/>
      <family val="2"/>
    </font>
    <font>
      <b/>
      <sz val="16"/>
      <color theme="0" tint="-0.499984740745262"/>
      <name val="Arial"/>
      <family val="2"/>
    </font>
    <font>
      <sz val="10"/>
      <color theme="0"/>
      <name val="Arial"/>
      <family val="2"/>
    </font>
    <font>
      <sz val="10"/>
      <color rgb="FF0F243E"/>
      <name val="Arial"/>
      <family val="2"/>
    </font>
    <font>
      <sz val="9"/>
      <color rgb="FFFFFFFF"/>
      <name val="Arial"/>
      <family val="2"/>
    </font>
    <font>
      <sz val="9"/>
      <name val="Arial"/>
      <family val="2"/>
    </font>
    <font>
      <sz val="10"/>
      <color rgb="FFFFFFFF"/>
      <name val="Arial"/>
      <family val="2"/>
    </font>
    <font>
      <sz val="10"/>
      <color rgb="FF0C2344"/>
      <name val="Arial"/>
      <family val="2"/>
    </font>
    <font>
      <sz val="10"/>
      <color rgb="FF002040"/>
      <name val="Arial"/>
      <family val="2"/>
    </font>
    <font>
      <b/>
      <sz val="8"/>
      <color indexed="9"/>
      <name val="Arial"/>
      <family val="2"/>
    </font>
    <font>
      <sz val="8"/>
      <name val="Arial"/>
      <family val="2"/>
    </font>
    <font>
      <i/>
      <sz val="9"/>
      <color indexed="81"/>
      <name val="Tahoma"/>
      <family val="2"/>
    </font>
  </fonts>
  <fills count="7">
    <fill>
      <patternFill patternType="none"/>
    </fill>
    <fill>
      <patternFill patternType="gray125"/>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C2344"/>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5">
    <xf numFmtId="0" fontId="0" fillId="0" borderId="0"/>
    <xf numFmtId="0" fontId="2" fillId="0" borderId="0" applyNumberFormat="0" applyFill="0" applyBorder="0" applyAlignment="0" applyProtection="0">
      <alignment vertical="top"/>
      <protection locked="0"/>
    </xf>
    <xf numFmtId="0" fontId="1" fillId="0" borderId="0"/>
    <xf numFmtId="43" fontId="9" fillId="0" borderId="0" applyFont="0" applyFill="0" applyBorder="0" applyAlignment="0" applyProtection="0"/>
    <xf numFmtId="0" fontId="8" fillId="0" borderId="0"/>
  </cellStyleXfs>
  <cellXfs count="173">
    <xf numFmtId="0" fontId="0" fillId="0" borderId="0" xfId="0"/>
    <xf numFmtId="0" fontId="0" fillId="0" borderId="0" xfId="0"/>
    <xf numFmtId="0" fontId="5" fillId="0" borderId="0" xfId="0" applyFont="1" applyAlignment="1">
      <alignment vertical="center"/>
    </xf>
    <xf numFmtId="0" fontId="3" fillId="0" borderId="0" xfId="0" applyFont="1"/>
    <xf numFmtId="0" fontId="6" fillId="0" borderId="0" xfId="0" applyFont="1" applyAlignment="1">
      <alignment horizontal="left" vertical="center" indent="1"/>
    </xf>
    <xf numFmtId="0" fontId="7" fillId="0" borderId="0" xfId="0" applyFont="1" applyAlignment="1">
      <alignment horizontal="left" vertical="center" indent="1"/>
    </xf>
    <xf numFmtId="0" fontId="6" fillId="0" borderId="0" xfId="0" applyFont="1" applyFill="1" applyAlignment="1">
      <alignment horizontal="left" vertical="center" indent="1"/>
    </xf>
    <xf numFmtId="0" fontId="11" fillId="0" borderId="0" xfId="0" applyFont="1" applyAlignment="1">
      <alignment horizontal="center" vertical="center"/>
    </xf>
    <xf numFmtId="0" fontId="8" fillId="0" borderId="0" xfId="0" applyFont="1"/>
    <xf numFmtId="0" fontId="4"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horizontal="left" vertical="center" indent="1"/>
    </xf>
    <xf numFmtId="0" fontId="7" fillId="0" borderId="0" xfId="0" applyFont="1" applyAlignment="1" applyProtection="1">
      <alignment horizontal="left" vertical="center" indent="1"/>
    </xf>
    <xf numFmtId="0" fontId="6" fillId="0" borderId="0" xfId="0" applyFont="1" applyFill="1" applyAlignment="1" applyProtection="1">
      <alignment horizontal="left" vertical="center" indent="1"/>
    </xf>
    <xf numFmtId="0" fontId="0" fillId="0" borderId="0" xfId="0" applyProtection="1"/>
    <xf numFmtId="0" fontId="8" fillId="0" borderId="0" xfId="0" applyFont="1" applyFill="1" applyBorder="1"/>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0" fillId="0" borderId="0" xfId="0" applyFont="1" applyAlignment="1" applyProtection="1">
      <alignment horizontal="center"/>
    </xf>
    <xf numFmtId="0" fontId="12" fillId="2" borderId="6"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3" fillId="0" borderId="0" xfId="0" applyFont="1" applyProtection="1"/>
    <xf numFmtId="0" fontId="8" fillId="0" borderId="0" xfId="0" applyFont="1" applyFill="1" applyBorder="1" applyProtection="1"/>
    <xf numFmtId="0" fontId="20" fillId="3" borderId="1" xfId="0" applyFont="1" applyFill="1" applyBorder="1" applyAlignment="1" applyProtection="1">
      <alignment horizontal="left" vertical="center" wrapText="1" indent="1"/>
    </xf>
    <xf numFmtId="0" fontId="20" fillId="4" borderId="1" xfId="0" applyFont="1" applyFill="1" applyBorder="1" applyAlignment="1" applyProtection="1">
      <alignment horizontal="left" vertical="center" wrapText="1" indent="1"/>
    </xf>
    <xf numFmtId="0" fontId="20" fillId="4" borderId="1" xfId="0" applyFont="1" applyFill="1" applyBorder="1" applyAlignment="1" applyProtection="1">
      <alignment horizontal="left" vertical="center" wrapText="1" indent="2"/>
    </xf>
    <xf numFmtId="0" fontId="22" fillId="3" borderId="1" xfId="0" applyFont="1" applyFill="1" applyBorder="1" applyAlignment="1" applyProtection="1">
      <alignment horizontal="left" vertical="center" wrapText="1" indent="1"/>
    </xf>
    <xf numFmtId="0" fontId="22" fillId="4" borderId="1" xfId="0" applyFont="1" applyFill="1" applyBorder="1" applyAlignment="1" applyProtection="1">
      <alignment horizontal="left" vertical="center" wrapText="1" indent="1"/>
    </xf>
    <xf numFmtId="0" fontId="20" fillId="3" borderId="1" xfId="0" applyFont="1" applyFill="1" applyBorder="1" applyAlignment="1" applyProtection="1">
      <alignment horizontal="left" vertical="center" indent="1"/>
    </xf>
    <xf numFmtId="0" fontId="20" fillId="4" borderId="1" xfId="0" applyFont="1" applyFill="1" applyBorder="1" applyAlignment="1" applyProtection="1">
      <alignment horizontal="left" vertical="center" indent="1"/>
    </xf>
    <xf numFmtId="0" fontId="22" fillId="4" borderId="1" xfId="0" applyFont="1" applyFill="1" applyBorder="1" applyAlignment="1" applyProtection="1">
      <alignment horizontal="left" vertical="center" indent="1"/>
    </xf>
    <xf numFmtId="0" fontId="22" fillId="3" borderId="1" xfId="0" applyFont="1" applyFill="1" applyBorder="1" applyAlignment="1" applyProtection="1">
      <alignment horizontal="left" vertical="center" indent="1"/>
    </xf>
    <xf numFmtId="0" fontId="22" fillId="3" borderId="1" xfId="0" applyFont="1" applyFill="1" applyBorder="1" applyAlignment="1" applyProtection="1">
      <alignment horizontal="left" vertical="center" wrapText="1" indent="2"/>
    </xf>
    <xf numFmtId="0" fontId="10" fillId="3" borderId="1" xfId="0" applyFont="1" applyFill="1" applyBorder="1" applyAlignment="1" applyProtection="1">
      <alignment horizontal="left" vertical="center" wrapText="1" indent="1"/>
    </xf>
    <xf numFmtId="0" fontId="17" fillId="4" borderId="1" xfId="0" applyFont="1" applyFill="1" applyBorder="1" applyAlignment="1" applyProtection="1">
      <alignment vertical="center" wrapText="1"/>
    </xf>
    <xf numFmtId="0" fontId="17" fillId="4" borderId="1" xfId="0" applyFont="1" applyFill="1" applyBorder="1" applyAlignment="1" applyProtection="1">
      <alignment horizontal="left" vertical="center" wrapText="1" indent="1"/>
    </xf>
    <xf numFmtId="0" fontId="25" fillId="0" borderId="0" xfId="0" applyFont="1" applyAlignment="1" applyProtection="1">
      <alignment vertical="center"/>
    </xf>
    <xf numFmtId="0" fontId="8" fillId="0" borderId="0" xfId="0" applyFont="1" applyAlignment="1" applyProtection="1">
      <alignment horizontal="left" vertical="center" indent="1"/>
    </xf>
    <xf numFmtId="0" fontId="17" fillId="0" borderId="0" xfId="0" applyFont="1" applyAlignment="1" applyProtection="1">
      <alignment horizontal="left" vertical="center" indent="1"/>
    </xf>
    <xf numFmtId="0" fontId="13" fillId="6" borderId="6" xfId="0" applyFont="1" applyFill="1" applyBorder="1" applyAlignment="1" applyProtection="1">
      <alignment horizontal="center" vertical="center" textRotation="90"/>
    </xf>
    <xf numFmtId="0" fontId="13" fillId="6" borderId="8" xfId="0" applyFont="1" applyFill="1" applyBorder="1" applyAlignment="1" applyProtection="1">
      <alignment vertical="center" textRotation="90"/>
    </xf>
    <xf numFmtId="0" fontId="13" fillId="6" borderId="6" xfId="0" applyFont="1" applyFill="1" applyBorder="1" applyAlignment="1" applyProtection="1">
      <alignment vertical="center" textRotation="90"/>
    </xf>
    <xf numFmtId="0" fontId="13" fillId="6" borderId="7" xfId="0" applyFont="1" applyFill="1" applyBorder="1" applyAlignment="1" applyProtection="1">
      <alignment vertical="center" textRotation="90"/>
    </xf>
    <xf numFmtId="0" fontId="8" fillId="0" borderId="0" xfId="0" applyFont="1" applyFill="1" applyAlignment="1" applyProtection="1">
      <alignment horizontal="left" vertical="center" indent="1"/>
    </xf>
    <xf numFmtId="0" fontId="17" fillId="0" borderId="0" xfId="0" applyFont="1" applyBorder="1" applyAlignment="1" applyProtection="1">
      <alignment horizontal="left" vertical="center" indent="1"/>
    </xf>
    <xf numFmtId="0" fontId="8" fillId="0" borderId="0" xfId="0" applyFont="1" applyProtection="1"/>
    <xf numFmtId="0" fontId="26" fillId="6" borderId="7" xfId="0" applyFont="1" applyFill="1" applyBorder="1" applyAlignment="1" applyProtection="1">
      <alignment vertical="top" textRotation="90"/>
    </xf>
    <xf numFmtId="0" fontId="13" fillId="6"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6" borderId="1" xfId="0" applyFont="1" applyFill="1" applyBorder="1" applyAlignment="1" applyProtection="1">
      <alignment horizontal="left" vertical="center" wrapText="1" indent="1"/>
    </xf>
    <xf numFmtId="0" fontId="31" fillId="4" borderId="1" xfId="0"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protection locked="0"/>
    </xf>
    <xf numFmtId="0" fontId="21" fillId="0" borderId="1" xfId="3" applyNumberFormat="1" applyFont="1" applyFill="1" applyBorder="1" applyAlignment="1" applyProtection="1">
      <alignment horizontal="center" vertical="center" wrapText="1"/>
      <protection locked="0"/>
    </xf>
    <xf numFmtId="0" fontId="17" fillId="4" borderId="1" xfId="0" applyFont="1" applyFill="1" applyBorder="1" applyAlignment="1" applyProtection="1">
      <alignment horizontal="left" vertical="center" wrapText="1"/>
    </xf>
    <xf numFmtId="0" fontId="13" fillId="0" borderId="0" xfId="0" applyFont="1" applyAlignment="1" applyProtection="1">
      <alignment horizontal="center" vertical="center"/>
    </xf>
    <xf numFmtId="0" fontId="17" fillId="0" borderId="0" xfId="0" applyFont="1" applyFill="1" applyAlignment="1" applyProtection="1">
      <alignment horizontal="left" vertical="center" indent="1"/>
    </xf>
    <xf numFmtId="0" fontId="8" fillId="0" borderId="0" xfId="0" applyFont="1" applyAlignment="1" applyProtection="1">
      <alignment horizontal="left" wrapText="1" indent="1"/>
    </xf>
    <xf numFmtId="0" fontId="8" fillId="0" borderId="0" xfId="0" applyFont="1" applyAlignment="1" applyProtection="1">
      <alignment horizontal="left"/>
    </xf>
    <xf numFmtId="0" fontId="8" fillId="0" borderId="0" xfId="0" applyFont="1" applyAlignment="1" applyProtection="1">
      <alignment horizontal="right"/>
    </xf>
    <xf numFmtId="0" fontId="25" fillId="0" borderId="0" xfId="0" applyFont="1" applyBorder="1" applyAlignment="1" applyProtection="1">
      <alignment vertical="center"/>
    </xf>
    <xf numFmtId="0" fontId="8" fillId="0" borderId="0" xfId="0" applyFont="1" applyBorder="1" applyAlignment="1" applyProtection="1">
      <alignment horizontal="left" vertical="center" indent="1"/>
    </xf>
    <xf numFmtId="0" fontId="12" fillId="6" borderId="1" xfId="0" applyFont="1" applyFill="1" applyBorder="1" applyAlignment="1" applyProtection="1">
      <alignment horizontal="center" vertical="center"/>
    </xf>
    <xf numFmtId="0" fontId="33" fillId="0" borderId="1" xfId="0" applyFont="1" applyFill="1" applyBorder="1" applyAlignment="1" applyProtection="1">
      <alignment horizontal="left" vertical="top" wrapText="1" indent="1"/>
      <protection locked="0"/>
    </xf>
    <xf numFmtId="0" fontId="34" fillId="0" borderId="1" xfId="0" applyFont="1" applyFill="1" applyBorder="1" applyAlignment="1" applyProtection="1">
      <alignment horizontal="left" vertical="top" wrapText="1" indent="1"/>
      <protection locked="0"/>
    </xf>
    <xf numFmtId="0" fontId="33" fillId="0" borderId="1" xfId="0" applyFont="1" applyFill="1" applyBorder="1" applyAlignment="1" applyProtection="1">
      <alignment horizontal="center" vertical="center"/>
      <protection locked="0"/>
    </xf>
    <xf numFmtId="0" fontId="8" fillId="0" borderId="0" xfId="0" applyFont="1" applyBorder="1" applyProtection="1"/>
    <xf numFmtId="0" fontId="8" fillId="0" borderId="0" xfId="0" applyFont="1" applyBorder="1" applyAlignment="1" applyProtection="1">
      <alignment horizontal="left" wrapText="1" indent="1"/>
    </xf>
    <xf numFmtId="0" fontId="8" fillId="0" borderId="0" xfId="0" applyFont="1" applyBorder="1" applyAlignment="1" applyProtection="1">
      <alignment horizontal="center"/>
    </xf>
    <xf numFmtId="0" fontId="12" fillId="6" borderId="2" xfId="0" applyFont="1" applyFill="1" applyBorder="1" applyAlignment="1" applyProtection="1">
      <alignment horizontal="left" vertical="center" indent="1"/>
    </xf>
    <xf numFmtId="0" fontId="12" fillId="6" borderId="1" xfId="0" applyFont="1" applyFill="1" applyBorder="1" applyAlignment="1" applyProtection="1">
      <alignment horizontal="left" vertical="center" indent="1"/>
    </xf>
    <xf numFmtId="0" fontId="33" fillId="4" borderId="1" xfId="0" applyFont="1" applyFill="1" applyBorder="1" applyAlignment="1" applyProtection="1">
      <alignment horizontal="center" vertical="center"/>
    </xf>
    <xf numFmtId="0" fontId="35" fillId="6" borderId="1" xfId="0" applyFont="1" applyFill="1" applyBorder="1" applyAlignment="1" applyProtection="1">
      <alignment horizontal="center" vertical="center" wrapText="1"/>
    </xf>
    <xf numFmtId="0" fontId="34" fillId="4" borderId="1" xfId="0" applyFont="1" applyFill="1" applyBorder="1" applyAlignment="1" applyProtection="1">
      <alignment horizontal="center" vertical="center" wrapText="1"/>
    </xf>
    <xf numFmtId="0" fontId="8" fillId="0" borderId="0" xfId="0" applyFont="1" applyAlignment="1" applyProtection="1">
      <alignment horizontal="center"/>
    </xf>
    <xf numFmtId="0" fontId="36" fillId="0" borderId="1" xfId="3" applyNumberFormat="1" applyFont="1" applyFill="1" applyBorder="1" applyAlignment="1" applyProtection="1">
      <alignment horizontal="center" vertical="center" wrapText="1"/>
      <protection locked="0"/>
    </xf>
    <xf numFmtId="0" fontId="17" fillId="5" borderId="1" xfId="0" applyFont="1" applyFill="1" applyBorder="1" applyAlignment="1" applyProtection="1">
      <alignment horizontal="left" vertical="center" wrapText="1"/>
      <protection locked="0"/>
    </xf>
    <xf numFmtId="164" fontId="17" fillId="5" borderId="1" xfId="0" applyNumberFormat="1" applyFont="1" applyFill="1" applyBorder="1" applyAlignment="1" applyProtection="1">
      <alignment horizontal="left" vertical="center"/>
      <protection locked="0"/>
    </xf>
    <xf numFmtId="0" fontId="16" fillId="6" borderId="9" xfId="1" applyFont="1" applyFill="1" applyBorder="1" applyAlignment="1" applyProtection="1">
      <alignment vertical="center"/>
      <protection locked="0"/>
    </xf>
    <xf numFmtId="0" fontId="16" fillId="6" borderId="12" xfId="1" applyFont="1" applyFill="1" applyBorder="1" applyAlignment="1" applyProtection="1">
      <alignment vertical="center"/>
      <protection locked="0"/>
    </xf>
    <xf numFmtId="0" fontId="12" fillId="6" borderId="1" xfId="0" applyFont="1" applyFill="1" applyBorder="1" applyAlignment="1" applyProtection="1">
      <alignment horizontal="left" vertical="center" indent="1"/>
    </xf>
    <xf numFmtId="0" fontId="13" fillId="6" borderId="3" xfId="0" applyFont="1" applyFill="1" applyBorder="1" applyAlignment="1" applyProtection="1">
      <alignment horizontal="right" vertical="center" indent="1"/>
    </xf>
    <xf numFmtId="0" fontId="12" fillId="6" borderId="1" xfId="0" applyFont="1" applyFill="1" applyBorder="1" applyAlignment="1" applyProtection="1">
      <alignment horizontal="left" vertical="center" wrapText="1" indent="1"/>
    </xf>
    <xf numFmtId="0" fontId="13" fillId="6" borderId="0" xfId="0" applyFont="1" applyFill="1" applyAlignment="1">
      <alignment horizontal="center" vertical="center" wrapText="1"/>
    </xf>
    <xf numFmtId="164" fontId="13" fillId="6" borderId="0" xfId="0" applyNumberFormat="1" applyFont="1" applyFill="1" applyAlignment="1">
      <alignment horizontal="center" vertical="center" wrapText="1"/>
    </xf>
    <xf numFmtId="0" fontId="10" fillId="0" borderId="0" xfId="0" applyFont="1" applyAlignment="1">
      <alignment horizontal="center" vertical="center" wrapText="1"/>
    </xf>
    <xf numFmtId="164" fontId="0" fillId="0" borderId="0" xfId="0" applyNumberFormat="1" applyAlignment="1" applyProtection="1">
      <alignment horizontal="left" vertical="top"/>
      <protection locked="0"/>
    </xf>
    <xf numFmtId="0" fontId="8" fillId="0" borderId="0" xfId="0" applyFon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xf numFmtId="0" fontId="0" fillId="0" borderId="0" xfId="0" applyAlignment="1">
      <alignment wrapText="1"/>
    </xf>
    <xf numFmtId="0" fontId="0" fillId="0" borderId="0" xfId="0" applyAlignment="1" applyProtection="1">
      <alignment horizontal="right" vertical="top"/>
      <protection locked="0"/>
    </xf>
    <xf numFmtId="0" fontId="13" fillId="6" borderId="0" xfId="0" applyFont="1" applyFill="1" applyBorder="1" applyAlignment="1" applyProtection="1">
      <alignment horizontal="center" vertical="center" textRotation="90"/>
    </xf>
    <xf numFmtId="0" fontId="12" fillId="2" borderId="8" xfId="0" applyFont="1" applyFill="1" applyBorder="1" applyAlignment="1">
      <alignment horizontal="center" vertical="center" wrapText="1"/>
    </xf>
    <xf numFmtId="0" fontId="8" fillId="0" borderId="0" xfId="0" applyFont="1" applyAlignment="1">
      <alignment wrapText="1"/>
    </xf>
    <xf numFmtId="0" fontId="23" fillId="0" borderId="1" xfId="0" applyFont="1" applyFill="1" applyBorder="1" applyAlignment="1" applyProtection="1">
      <alignment horizontal="left" vertical="center" wrapText="1"/>
      <protection locked="0"/>
    </xf>
    <xf numFmtId="0" fontId="13" fillId="6" borderId="7" xfId="0" applyFont="1" applyFill="1" applyBorder="1" applyAlignment="1" applyProtection="1">
      <alignment horizontal="center" vertical="center" textRotation="90"/>
    </xf>
    <xf numFmtId="0" fontId="13" fillId="6" borderId="8" xfId="0" applyFont="1" applyFill="1" applyBorder="1" applyAlignment="1" applyProtection="1">
      <alignment horizontal="center" vertical="center" textRotation="90"/>
    </xf>
    <xf numFmtId="0" fontId="13" fillId="6" borderId="6" xfId="0" applyFont="1" applyFill="1" applyBorder="1" applyAlignment="1" applyProtection="1">
      <alignment horizontal="center" vertical="center" textRotation="90"/>
    </xf>
    <xf numFmtId="0" fontId="10" fillId="6" borderId="1" xfId="0" applyFont="1" applyFill="1" applyBorder="1" applyAlignment="1" applyProtection="1">
      <alignment horizontal="center" vertical="center" wrapText="1"/>
    </xf>
    <xf numFmtId="0" fontId="17" fillId="0" borderId="1" xfId="0" applyFont="1" applyBorder="1" applyAlignment="1" applyProtection="1">
      <alignment horizontal="justify" vertical="center" wrapText="1"/>
      <protection locked="0"/>
    </xf>
    <xf numFmtId="0" fontId="12" fillId="6" borderId="1" xfId="0" applyFont="1" applyFill="1" applyBorder="1" applyAlignment="1" applyProtection="1">
      <alignment horizontal="left" vertical="center" indent="1"/>
    </xf>
    <xf numFmtId="164" fontId="17" fillId="0" borderId="1" xfId="0" applyNumberFormat="1" applyFont="1" applyFill="1" applyBorder="1" applyAlignment="1" applyProtection="1">
      <alignment horizontal="left" vertical="center" wrapText="1"/>
      <protection locked="0"/>
    </xf>
    <xf numFmtId="0" fontId="17" fillId="0" borderId="1" xfId="0" applyNumberFormat="1" applyFont="1" applyBorder="1" applyAlignment="1" applyProtection="1">
      <alignment horizontal="justify" vertical="center" wrapText="1"/>
      <protection locked="0"/>
    </xf>
    <xf numFmtId="0" fontId="18" fillId="0" borderId="0" xfId="0" applyFont="1" applyBorder="1" applyAlignment="1" applyProtection="1">
      <alignment horizontal="left" vertical="center" indent="1"/>
    </xf>
    <xf numFmtId="0" fontId="8" fillId="0" borderId="0" xfId="0" applyFont="1" applyBorder="1" applyAlignment="1" applyProtection="1">
      <alignment horizontal="center"/>
    </xf>
    <xf numFmtId="0" fontId="12" fillId="6" borderId="2" xfId="0" applyFont="1" applyFill="1" applyBorder="1" applyAlignment="1" applyProtection="1">
      <alignment horizontal="left" vertical="center" indent="1"/>
    </xf>
    <xf numFmtId="0" fontId="13" fillId="6" borderId="3" xfId="0" applyFont="1" applyFill="1" applyBorder="1" applyAlignment="1" applyProtection="1">
      <alignment horizontal="right" vertical="center" indent="1"/>
    </xf>
    <xf numFmtId="0" fontId="13" fillId="6" borderId="1" xfId="0" applyFont="1" applyFill="1" applyBorder="1" applyAlignment="1" applyProtection="1">
      <alignment horizontal="right" vertical="center" indent="1"/>
    </xf>
    <xf numFmtId="0" fontId="8" fillId="0" borderId="2" xfId="0" applyFont="1" applyFill="1" applyBorder="1" applyAlignment="1">
      <alignment horizontal="justify" vertical="center" wrapText="1"/>
    </xf>
    <xf numFmtId="0" fontId="0" fillId="0" borderId="4" xfId="0" applyFill="1" applyBorder="1" applyAlignment="1">
      <alignment horizontal="justify" vertical="center" wrapText="1"/>
    </xf>
    <xf numFmtId="0" fontId="0" fillId="0" borderId="3" xfId="0" applyFill="1" applyBorder="1" applyAlignment="1">
      <alignment horizontal="justify" vertical="center" wrapText="1"/>
    </xf>
    <xf numFmtId="0" fontId="7" fillId="0" borderId="0" xfId="0" applyFont="1" applyAlignment="1" applyProtection="1">
      <alignment horizontal="center" vertical="center" wrapText="1"/>
    </xf>
    <xf numFmtId="0" fontId="16" fillId="6" borderId="10" xfId="1" applyFont="1" applyFill="1" applyBorder="1" applyAlignment="1" applyProtection="1">
      <alignment vertical="center"/>
      <protection locked="0"/>
    </xf>
    <xf numFmtId="0" fontId="16" fillId="6" borderId="9" xfId="1" applyFont="1" applyFill="1" applyBorder="1" applyAlignment="1" applyProtection="1">
      <alignment vertical="center"/>
      <protection locked="0"/>
    </xf>
    <xf numFmtId="0" fontId="16" fillId="6" borderId="11" xfId="1" applyFont="1" applyFill="1" applyBorder="1" applyAlignment="1" applyProtection="1">
      <alignment vertical="center"/>
      <protection locked="0"/>
    </xf>
    <xf numFmtId="0" fontId="16" fillId="6" borderId="12" xfId="1" applyFont="1" applyFill="1" applyBorder="1" applyAlignment="1" applyProtection="1">
      <alignment vertical="center"/>
      <protection locked="0"/>
    </xf>
    <xf numFmtId="0" fontId="16" fillId="6" borderId="5" xfId="1" applyFont="1" applyFill="1" applyBorder="1" applyAlignment="1" applyProtection="1">
      <alignment vertical="center"/>
      <protection locked="0"/>
    </xf>
    <xf numFmtId="0" fontId="16" fillId="6" borderId="13" xfId="1" applyFont="1" applyFill="1" applyBorder="1" applyAlignment="1" applyProtection="1">
      <alignment vertical="center"/>
      <protection locked="0"/>
    </xf>
    <xf numFmtId="0" fontId="13" fillId="6" borderId="1" xfId="0" applyFont="1" applyFill="1" applyBorder="1" applyAlignment="1" applyProtection="1">
      <alignment horizontal="left" vertical="center" indent="1"/>
    </xf>
    <xf numFmtId="0" fontId="13" fillId="6" borderId="8" xfId="0" applyFont="1" applyFill="1" applyBorder="1" applyAlignment="1" applyProtection="1">
      <alignment horizontal="center" vertical="top" textRotation="90"/>
    </xf>
    <xf numFmtId="0" fontId="13" fillId="6" borderId="6" xfId="0" applyFont="1" applyFill="1" applyBorder="1" applyAlignment="1" applyProtection="1">
      <alignment horizontal="center" vertical="top" textRotation="90"/>
    </xf>
    <xf numFmtId="0" fontId="23" fillId="0" borderId="2" xfId="0" applyFont="1" applyFill="1" applyBorder="1" applyAlignment="1" applyProtection="1">
      <alignment horizontal="left" vertical="center" wrapText="1"/>
      <protection locked="0"/>
    </xf>
    <xf numFmtId="0" fontId="23" fillId="0" borderId="4"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justify" vertical="center" wrapText="1"/>
      <protection locked="0"/>
    </xf>
    <xf numFmtId="164" fontId="17" fillId="5" borderId="1" xfId="0" applyNumberFormat="1" applyFont="1" applyFill="1" applyBorder="1" applyAlignment="1" applyProtection="1">
      <alignment horizontal="left" vertical="center" wrapText="1"/>
      <protection locked="0"/>
    </xf>
    <xf numFmtId="0" fontId="17" fillId="5"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center" vertical="center" wrapText="1"/>
    </xf>
    <xf numFmtId="0" fontId="13" fillId="6" borderId="1" xfId="0" applyFont="1" applyFill="1" applyBorder="1" applyAlignment="1" applyProtection="1">
      <alignment horizontal="right" vertical="center" wrapText="1" indent="1"/>
    </xf>
    <xf numFmtId="165" fontId="29" fillId="0" borderId="1" xfId="0" applyNumberFormat="1" applyFont="1" applyBorder="1" applyAlignment="1" applyProtection="1">
      <alignment horizontal="center" vertical="center"/>
      <protection locked="0"/>
    </xf>
    <xf numFmtId="0" fontId="13" fillId="6" borderId="3" xfId="0" applyFont="1" applyFill="1" applyBorder="1" applyAlignment="1" applyProtection="1">
      <alignment horizontal="right" vertical="center"/>
    </xf>
    <xf numFmtId="0" fontId="13" fillId="6" borderId="1" xfId="0" applyFont="1" applyFill="1" applyBorder="1" applyAlignment="1" applyProtection="1">
      <alignment horizontal="right" vertical="center"/>
    </xf>
    <xf numFmtId="0" fontId="25" fillId="0" borderId="12" xfId="0" applyFont="1" applyBorder="1" applyAlignment="1" applyProtection="1">
      <alignment horizontal="center" vertical="center"/>
    </xf>
    <xf numFmtId="0" fontId="18" fillId="0" borderId="12" xfId="0" applyFont="1" applyBorder="1" applyAlignment="1" applyProtection="1">
      <alignment horizontal="left" vertical="center" wrapText="1" indent="1"/>
    </xf>
    <xf numFmtId="0" fontId="17" fillId="4" borderId="1" xfId="0" applyFont="1" applyFill="1" applyBorder="1" applyAlignment="1" applyProtection="1">
      <alignment horizontal="justify" vertical="center" wrapText="1"/>
    </xf>
    <xf numFmtId="0" fontId="13" fillId="6" borderId="1" xfId="0" applyFont="1" applyFill="1" applyBorder="1" applyAlignment="1" applyProtection="1">
      <alignment horizontal="left" vertical="center" wrapText="1" indent="1"/>
    </xf>
    <xf numFmtId="43" fontId="8" fillId="3" borderId="1" xfId="3" applyFont="1" applyFill="1" applyBorder="1" applyAlignment="1" applyProtection="1">
      <alignment horizontal="left" vertical="center" wrapText="1"/>
    </xf>
    <xf numFmtId="43" fontId="17" fillId="4" borderId="1" xfId="3" applyFont="1" applyFill="1" applyBorder="1" applyAlignment="1" applyProtection="1">
      <alignment horizontal="left" vertical="center" wrapText="1"/>
    </xf>
    <xf numFmtId="43" fontId="17" fillId="3" borderId="1" xfId="3" applyFont="1" applyFill="1" applyBorder="1" applyAlignment="1" applyProtection="1">
      <alignment horizontal="left" vertical="center" wrapText="1"/>
    </xf>
    <xf numFmtId="0" fontId="20" fillId="4" borderId="1" xfId="0" applyFont="1" applyFill="1" applyBorder="1" applyAlignment="1" applyProtection="1">
      <alignment horizontal="left" vertical="center" wrapText="1" indent="1"/>
    </xf>
    <xf numFmtId="0" fontId="12" fillId="6" borderId="4" xfId="0" applyFont="1" applyFill="1" applyBorder="1" applyAlignment="1" applyProtection="1">
      <alignment horizontal="left" vertical="center" indent="1"/>
    </xf>
    <xf numFmtId="0" fontId="8" fillId="4" borderId="1" xfId="3" applyNumberFormat="1" applyFont="1" applyFill="1" applyBorder="1" applyAlignment="1" applyProtection="1">
      <alignment vertical="center" wrapText="1"/>
    </xf>
    <xf numFmtId="0" fontId="8" fillId="0" borderId="0" xfId="0" applyFont="1" applyBorder="1" applyAlignment="1" applyProtection="1">
      <alignment horizontal="left" wrapText="1" indent="1"/>
    </xf>
    <xf numFmtId="0" fontId="20" fillId="3" borderId="1" xfId="0" applyFont="1" applyFill="1" applyBorder="1" applyAlignment="1" applyProtection="1">
      <alignment horizontal="left" vertical="center" wrapText="1" indent="1"/>
    </xf>
    <xf numFmtId="165" fontId="29" fillId="0" borderId="1" xfId="0" applyNumberFormat="1" applyFont="1" applyFill="1" applyBorder="1" applyAlignment="1" applyProtection="1">
      <alignment horizontal="center" vertical="center"/>
      <protection locked="0"/>
    </xf>
    <xf numFmtId="0" fontId="18" fillId="0" borderId="12" xfId="0" applyFont="1" applyBorder="1" applyAlignment="1" applyProtection="1">
      <alignment horizontal="left" vertical="center" indent="1"/>
    </xf>
    <xf numFmtId="0" fontId="16" fillId="6" borderId="10" xfId="1" applyFont="1" applyFill="1" applyBorder="1" applyAlignment="1" applyProtection="1">
      <alignment horizontal="left" vertical="center" indent="2"/>
      <protection locked="0"/>
    </xf>
    <xf numFmtId="0" fontId="16" fillId="6" borderId="9" xfId="1" applyFont="1" applyFill="1" applyBorder="1" applyAlignment="1" applyProtection="1">
      <alignment horizontal="left" vertical="center" indent="2"/>
      <protection locked="0"/>
    </xf>
    <xf numFmtId="0" fontId="16" fillId="6" borderId="11" xfId="1" applyFont="1" applyFill="1" applyBorder="1" applyAlignment="1" applyProtection="1">
      <alignment horizontal="left" vertical="center" indent="2"/>
      <protection locked="0"/>
    </xf>
    <xf numFmtId="0" fontId="16" fillId="6" borderId="12" xfId="1" applyFont="1" applyFill="1" applyBorder="1" applyAlignment="1" applyProtection="1">
      <alignment horizontal="left" vertical="center" indent="2"/>
      <protection locked="0"/>
    </xf>
    <xf numFmtId="0" fontId="16" fillId="6" borderId="9" xfId="1" applyFont="1" applyFill="1" applyBorder="1" applyAlignment="1" applyProtection="1">
      <alignment horizontal="center" vertical="center"/>
    </xf>
    <xf numFmtId="0" fontId="16" fillId="6" borderId="5" xfId="1" applyFont="1" applyFill="1" applyBorder="1" applyAlignment="1" applyProtection="1">
      <alignment horizontal="center" vertical="center"/>
    </xf>
    <xf numFmtId="0" fontId="16" fillId="6" borderId="12" xfId="1" applyFont="1" applyFill="1" applyBorder="1" applyAlignment="1" applyProtection="1">
      <alignment horizontal="center" vertical="center"/>
    </xf>
    <xf numFmtId="0" fontId="16" fillId="6" borderId="13" xfId="1" applyFont="1" applyFill="1" applyBorder="1" applyAlignment="1" applyProtection="1">
      <alignment horizontal="center" vertical="center"/>
    </xf>
    <xf numFmtId="43" fontId="8" fillId="3" borderId="1" xfId="3" applyFont="1" applyFill="1" applyBorder="1" applyAlignment="1" applyProtection="1">
      <alignment vertical="center" wrapText="1"/>
    </xf>
    <xf numFmtId="43" fontId="17" fillId="4" borderId="1" xfId="3" applyFont="1" applyFill="1" applyBorder="1" applyAlignment="1" applyProtection="1">
      <alignment vertical="center" wrapText="1"/>
    </xf>
    <xf numFmtId="43" fontId="17" fillId="3" borderId="1" xfId="3" applyFont="1" applyFill="1" applyBorder="1" applyAlignment="1" applyProtection="1">
      <alignment vertical="center" wrapText="1"/>
    </xf>
    <xf numFmtId="0" fontId="12" fillId="6" borderId="1" xfId="0" applyFont="1" applyFill="1" applyBorder="1" applyAlignment="1" applyProtection="1">
      <alignment horizontal="center" vertical="center" wrapText="1"/>
    </xf>
    <xf numFmtId="0" fontId="12" fillId="6" borderId="3" xfId="0" applyFont="1" applyFill="1" applyBorder="1" applyAlignment="1" applyProtection="1">
      <alignment horizontal="right" vertical="center" indent="1"/>
    </xf>
    <xf numFmtId="0" fontId="12" fillId="6" borderId="1" xfId="0" applyFont="1" applyFill="1" applyBorder="1" applyAlignment="1" applyProtection="1">
      <alignment horizontal="right" vertical="center" indent="1"/>
    </xf>
    <xf numFmtId="0" fontId="27" fillId="0" borderId="12" xfId="0" applyFont="1" applyBorder="1" applyAlignment="1" applyProtection="1">
      <alignment horizontal="left" vertical="center" indent="1"/>
    </xf>
    <xf numFmtId="0" fontId="12" fillId="6" borderId="7" xfId="0" applyFont="1" applyFill="1" applyBorder="1" applyAlignment="1" applyProtection="1">
      <alignment horizontal="left" vertical="center" wrapText="1" indent="1"/>
    </xf>
    <xf numFmtId="0" fontId="12" fillId="6" borderId="8" xfId="0" applyFont="1" applyFill="1" applyBorder="1" applyAlignment="1" applyProtection="1">
      <alignment horizontal="left" vertical="center" wrapText="1" indent="1"/>
    </xf>
    <xf numFmtId="0" fontId="12" fillId="6" borderId="6" xfId="0" applyFont="1" applyFill="1" applyBorder="1" applyAlignment="1" applyProtection="1">
      <alignment horizontal="left" vertical="center" wrapText="1" indent="1"/>
    </xf>
    <xf numFmtId="0" fontId="13" fillId="6" borderId="2"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165" fontId="29" fillId="4" borderId="2" xfId="0" applyNumberFormat="1" applyFont="1" applyFill="1" applyBorder="1" applyAlignment="1" applyProtection="1">
      <alignment horizontal="center" vertical="center"/>
    </xf>
    <xf numFmtId="165" fontId="29" fillId="4" borderId="3" xfId="0" applyNumberFormat="1" applyFont="1" applyFill="1" applyBorder="1" applyAlignment="1" applyProtection="1">
      <alignment horizontal="center" vertical="center"/>
    </xf>
    <xf numFmtId="165" fontId="29" fillId="4" borderId="1" xfId="0" applyNumberFormat="1" applyFont="1" applyFill="1" applyBorder="1" applyAlignment="1" applyProtection="1">
      <alignment horizontal="center" vertical="center"/>
    </xf>
    <xf numFmtId="0" fontId="12" fillId="6" borderId="1" xfId="0" applyFont="1" applyFill="1" applyBorder="1" applyAlignment="1" applyProtection="1">
      <alignment horizontal="left" vertical="center" wrapText="1" inden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cellXfs>
  <cellStyles count="5">
    <cellStyle name="Comma" xfId="3" builtinId="3"/>
    <cellStyle name="Hyperlink" xfId="1" builtinId="8"/>
    <cellStyle name="Normal" xfId="0" builtinId="0"/>
    <cellStyle name="Normal 2" xfId="2" xr:uid="{00000000-0005-0000-0000-000003000000}"/>
    <cellStyle name="Normal 3" xfId="4" xr:uid="{00000000-0005-0000-0000-000004000000}"/>
  </cellStyles>
  <dxfs count="11">
    <dxf>
      <numFmt numFmtId="164" formatCode="[$-409]mmmm\ d\,\ yyyy;@"/>
      <alignment horizontal="left" vertical="top" textRotation="0" wrapText="0" indent="0" justifyLastLine="0" shrinkToFit="0" readingOrder="0"/>
      <protection locked="0" hidden="0"/>
    </dxf>
    <dxf>
      <alignment horizontal="left" vertical="top" textRotation="0" indent="0" justifyLastLine="0" shrinkToFit="0" readingOrder="0"/>
      <protection locked="0" hidden="0"/>
    </dxf>
    <dxf>
      <alignment horizontal="left" vertical="top" textRotation="0" wrapText="1" indent="0" justifyLastLine="0" shrinkToFit="0" readingOrder="0"/>
      <protection locked="0" hidden="0"/>
    </dxf>
    <dxf>
      <alignment horizontal="left" vertical="top" textRotation="0" wrapText="1" indent="0" justifyLastLine="0" shrinkToFit="0" readingOrder="0"/>
      <protection locked="0" hidden="0"/>
    </dxf>
    <dxf>
      <alignment horizontal="left" vertical="top" textRotation="0" wrapText="1" indent="0" justifyLastLine="0" shrinkToFit="0" readingOrder="0"/>
      <protection locked="0" hidden="0"/>
    </dxf>
    <dxf>
      <alignment horizontal="left" vertical="top" textRotation="0" wrapText="1" indent="0" justifyLastLine="0" shrinkToFit="0" readingOrder="0"/>
      <protection locked="0" hidden="0"/>
    </dxf>
    <dxf>
      <alignment horizontal="left" vertical="top" textRotation="0" wrapText="1" indent="0" justifyLastLine="0" shrinkToFit="0" readingOrder="0"/>
      <protection locked="0" hidden="0"/>
    </dxf>
    <dxf>
      <numFmt numFmtId="164" formatCode="[$-409]mmmm\ d\,\ yyyy;@"/>
      <alignment horizontal="left" vertical="top" textRotation="0" indent="0" justifyLastLine="0" shrinkToFit="0" readingOrder="0"/>
      <protection locked="0" hidden="0"/>
    </dxf>
    <dxf>
      <alignment horizontal="right" vertical="top" textRotation="0" wrapText="0" indent="0" justifyLastLine="0" shrinkToFit="0" readingOrder="0"/>
      <protection locked="0" hidden="0"/>
    </dxf>
    <dxf>
      <alignment horizontal="left" vertical="top" textRotation="0" indent="0" justifyLastLine="0" shrinkToFit="0" readingOrder="0"/>
      <protection locked="0" hidden="0"/>
    </dxf>
    <dxf>
      <font>
        <b/>
        <i val="0"/>
        <strike val="0"/>
        <condense val="0"/>
        <extend val="0"/>
        <outline val="0"/>
        <shadow val="0"/>
        <u val="none"/>
        <vertAlign val="baseline"/>
        <sz val="10"/>
        <color theme="0"/>
        <name val="Arial"/>
        <family val="2"/>
        <scheme val="none"/>
      </font>
      <fill>
        <patternFill patternType="solid">
          <fgColor indexed="64"/>
          <bgColor rgb="FF0C2344"/>
        </patternFill>
      </fill>
      <alignment horizontal="center" vertical="center" textRotation="0" wrapText="1" indent="0" justifyLastLine="0" shrinkToFit="0" readingOrder="0"/>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55B7"/>
      <color rgb="FF0C2344"/>
      <color rgb="FF97D4E9"/>
      <color rgb="FF00A7E1"/>
      <color rgb="FFCCFFFF"/>
      <color rgb="FFFF0000"/>
      <color rgb="FF40B4E5"/>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externalLink" Target="externalLinks/externalLink1.xml"/><Relationship Id="rId5" Type="http://schemas.openxmlformats.org/officeDocument/2006/relationships/chartsheet" Target="chartsheets/sheet1.xml"/><Relationship Id="rId15" Type="http://schemas.openxmlformats.org/officeDocument/2006/relationships/calcChain" Target="calcChain.xml"/><Relationship Id="rId10" Type="http://schemas.openxmlformats.org/officeDocument/2006/relationships/worksheet" Target="worksheets/sheet6.xml"/><Relationship Id="rId4" Type="http://schemas.openxmlformats.org/officeDocument/2006/relationships/worksheet" Target="worksheets/sheet4.xml"/><Relationship Id="rId9" Type="http://schemas.openxmlformats.org/officeDocument/2006/relationships/worksheet" Target="worksheets/sheet5.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'Reference Data'!$L$4</c:f>
          <c:strCache>
            <c:ptCount val="1"/>
            <c:pt idx="0">
              <c:v> - Risk Matrix</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mn-lt"/>
              <a:ea typeface="+mn-ea"/>
              <a:cs typeface="+mn-cs"/>
            </a:defRPr>
          </a:pPr>
          <a:endParaRPr lang="en-US"/>
        </a:p>
      </c:txPr>
    </c:title>
    <c:autoTitleDeleted val="0"/>
    <c:plotArea>
      <c:layout/>
      <c:bubbleChart>
        <c:varyColors val="0"/>
        <c:ser>
          <c:idx val="0"/>
          <c:order val="0"/>
          <c:tx>
            <c:strRef>
              <c:f>'Project Dashboard'!$B$27</c:f>
              <c:strCache>
                <c:ptCount val="1"/>
              </c:strCache>
            </c:strRef>
          </c:tx>
          <c:spPr>
            <a:solidFill>
              <a:schemeClr val="accent1">
                <a:alpha val="75000"/>
              </a:schemeClr>
            </a:solidFill>
            <a:ln w="25400">
              <a:noFill/>
            </a:ln>
            <a:effectLst/>
          </c:spPr>
          <c:invertIfNegative val="0"/>
          <c:dPt>
            <c:idx val="0"/>
            <c:invertIfNegative val="0"/>
            <c:bubble3D val="1"/>
            <c:spPr>
              <a:solidFill>
                <a:srgbClr val="40B4E5"/>
              </a:solidFill>
              <a:ln w="25400">
                <a:noFill/>
              </a:ln>
              <a:effectLst/>
            </c:spPr>
            <c:extLst>
              <c:ext xmlns:c16="http://schemas.microsoft.com/office/drawing/2014/chart" uri="{C3380CC4-5D6E-409C-BE32-E72D297353CC}">
                <c16:uniqueId val="{00000008-5612-45FB-86BE-396507F5DC8B}"/>
              </c:ext>
            </c:extLst>
          </c:dPt>
          <c:xVal>
            <c:numRef>
              <c:f>'Project Dashboard'!$E$27</c:f>
            </c:numRef>
          </c:xVal>
          <c:yVal>
            <c:numRef>
              <c:f>'Project Dashboard'!$F$27</c:f>
              <c:numCache>
                <c:formatCode>General</c:formatCode>
                <c:ptCount val="1"/>
                <c:pt idx="0">
                  <c:v>0</c:v>
                </c:pt>
              </c:numCache>
            </c:numRef>
          </c:yVal>
          <c:bubbleSize>
            <c:numRef>
              <c:f>'Project Dashboard'!$G$27</c:f>
              <c:numCache>
                <c:formatCode>General</c:formatCode>
                <c:ptCount val="1"/>
                <c:pt idx="0">
                  <c:v>0.8</c:v>
                </c:pt>
              </c:numCache>
            </c:numRef>
          </c:bubbleSize>
          <c:bubble3D val="1"/>
          <c:extLst>
            <c:ext xmlns:c16="http://schemas.microsoft.com/office/drawing/2014/chart" uri="{C3380CC4-5D6E-409C-BE32-E72D297353CC}">
              <c16:uniqueId val="{00000003-5612-45FB-86BE-396507F5DC8B}"/>
            </c:ext>
          </c:extLst>
        </c:ser>
        <c:ser>
          <c:idx val="1"/>
          <c:order val="1"/>
          <c:tx>
            <c:strRef>
              <c:f>'Project Dashboard'!$B$28</c:f>
              <c:strCache>
                <c:ptCount val="1"/>
              </c:strCache>
            </c:strRef>
          </c:tx>
          <c:spPr>
            <a:solidFill>
              <a:schemeClr val="accent2">
                <a:alpha val="75000"/>
              </a:schemeClr>
            </a:solidFill>
            <a:ln w="25400">
              <a:noFill/>
            </a:ln>
            <a:effectLst/>
          </c:spPr>
          <c:invertIfNegative val="0"/>
          <c:xVal>
            <c:numRef>
              <c:f>'Project Dashboard'!$E$28</c:f>
            </c:numRef>
          </c:xVal>
          <c:yVal>
            <c:numRef>
              <c:f>'Project Dashboard'!$F$28</c:f>
              <c:numCache>
                <c:formatCode>General</c:formatCode>
                <c:ptCount val="1"/>
                <c:pt idx="0">
                  <c:v>0</c:v>
                </c:pt>
              </c:numCache>
            </c:numRef>
          </c:yVal>
          <c:bubbleSize>
            <c:numRef>
              <c:f>'Project Dashboard'!$G$28</c:f>
              <c:numCache>
                <c:formatCode>General</c:formatCode>
                <c:ptCount val="1"/>
                <c:pt idx="0">
                  <c:v>1.2</c:v>
                </c:pt>
              </c:numCache>
            </c:numRef>
          </c:bubbleSize>
          <c:bubble3D val="1"/>
          <c:extLst>
            <c:ext xmlns:c16="http://schemas.microsoft.com/office/drawing/2014/chart" uri="{C3380CC4-5D6E-409C-BE32-E72D297353CC}">
              <c16:uniqueId val="{00000004-5612-45FB-86BE-396507F5DC8B}"/>
            </c:ext>
          </c:extLst>
        </c:ser>
        <c:ser>
          <c:idx val="2"/>
          <c:order val="2"/>
          <c:tx>
            <c:strRef>
              <c:f>'Project Dashboard'!$B$29</c:f>
              <c:strCache>
                <c:ptCount val="1"/>
              </c:strCache>
            </c:strRef>
          </c:tx>
          <c:spPr>
            <a:solidFill>
              <a:schemeClr val="accent3">
                <a:alpha val="75000"/>
              </a:schemeClr>
            </a:solidFill>
            <a:ln w="25400">
              <a:noFill/>
            </a:ln>
            <a:effectLst/>
          </c:spPr>
          <c:invertIfNegative val="0"/>
          <c:xVal>
            <c:numRef>
              <c:f>'Project Dashboard'!$E$29</c:f>
            </c:numRef>
          </c:xVal>
          <c:yVal>
            <c:numRef>
              <c:f>'Project Dashboard'!$F$29</c:f>
              <c:numCache>
                <c:formatCode>General</c:formatCode>
                <c:ptCount val="1"/>
                <c:pt idx="0">
                  <c:v>0</c:v>
                </c:pt>
              </c:numCache>
            </c:numRef>
          </c:yVal>
          <c:bubbleSize>
            <c:numRef>
              <c:f>'Project Dashboard'!$G$29</c:f>
              <c:numCache>
                <c:formatCode>General</c:formatCode>
                <c:ptCount val="1"/>
                <c:pt idx="0">
                  <c:v>1.6</c:v>
                </c:pt>
              </c:numCache>
            </c:numRef>
          </c:bubbleSize>
          <c:bubble3D val="1"/>
          <c:extLst>
            <c:ext xmlns:c16="http://schemas.microsoft.com/office/drawing/2014/chart" uri="{C3380CC4-5D6E-409C-BE32-E72D297353CC}">
              <c16:uniqueId val="{00000005-5612-45FB-86BE-396507F5DC8B}"/>
            </c:ext>
          </c:extLst>
        </c:ser>
        <c:ser>
          <c:idx val="3"/>
          <c:order val="3"/>
          <c:tx>
            <c:strRef>
              <c:f>'Project Dashboard'!$B$30</c:f>
              <c:strCache>
                <c:ptCount val="1"/>
              </c:strCache>
            </c:strRef>
          </c:tx>
          <c:spPr>
            <a:solidFill>
              <a:schemeClr val="accent4">
                <a:alpha val="75000"/>
              </a:schemeClr>
            </a:solidFill>
            <a:ln w="25400">
              <a:noFill/>
            </a:ln>
            <a:effectLst/>
          </c:spPr>
          <c:invertIfNegative val="0"/>
          <c:xVal>
            <c:numRef>
              <c:f>'Project Dashboard'!$E$30</c:f>
            </c:numRef>
          </c:xVal>
          <c:yVal>
            <c:numRef>
              <c:f>'Project Dashboard'!$F$30</c:f>
              <c:numCache>
                <c:formatCode>General</c:formatCode>
                <c:ptCount val="1"/>
                <c:pt idx="0">
                  <c:v>0</c:v>
                </c:pt>
              </c:numCache>
            </c:numRef>
          </c:yVal>
          <c:bubbleSize>
            <c:numRef>
              <c:f>'Project Dashboard'!$G$30</c:f>
              <c:numCache>
                <c:formatCode>General</c:formatCode>
                <c:ptCount val="1"/>
                <c:pt idx="0">
                  <c:v>2</c:v>
                </c:pt>
              </c:numCache>
            </c:numRef>
          </c:bubbleSize>
          <c:bubble3D val="1"/>
          <c:extLst>
            <c:ext xmlns:c16="http://schemas.microsoft.com/office/drawing/2014/chart" uri="{C3380CC4-5D6E-409C-BE32-E72D297353CC}">
              <c16:uniqueId val="{00000006-5612-45FB-86BE-396507F5DC8B}"/>
            </c:ext>
          </c:extLst>
        </c:ser>
        <c:ser>
          <c:idx val="4"/>
          <c:order val="4"/>
          <c:tx>
            <c:strRef>
              <c:f>'Project Dashboard'!$B$31</c:f>
              <c:strCache>
                <c:ptCount val="1"/>
              </c:strCache>
            </c:strRef>
          </c:tx>
          <c:spPr>
            <a:solidFill>
              <a:schemeClr val="accent5">
                <a:alpha val="75000"/>
              </a:schemeClr>
            </a:solidFill>
            <a:ln w="25400">
              <a:noFill/>
            </a:ln>
            <a:effectLst/>
          </c:spPr>
          <c:invertIfNegative val="0"/>
          <c:xVal>
            <c:numRef>
              <c:f>'Project Dashboard'!$E$31</c:f>
            </c:numRef>
          </c:xVal>
          <c:yVal>
            <c:numRef>
              <c:f>'Project Dashboard'!$F$31</c:f>
              <c:numCache>
                <c:formatCode>General</c:formatCode>
                <c:ptCount val="1"/>
                <c:pt idx="0">
                  <c:v>0</c:v>
                </c:pt>
              </c:numCache>
            </c:numRef>
          </c:yVal>
          <c:bubbleSize>
            <c:numRef>
              <c:f>'Project Dashboard'!$G$31</c:f>
              <c:numCache>
                <c:formatCode>General</c:formatCode>
                <c:ptCount val="1"/>
                <c:pt idx="0">
                  <c:v>2.4</c:v>
                </c:pt>
              </c:numCache>
            </c:numRef>
          </c:bubbleSize>
          <c:bubble3D val="1"/>
          <c:extLst>
            <c:ext xmlns:c16="http://schemas.microsoft.com/office/drawing/2014/chart" uri="{C3380CC4-5D6E-409C-BE32-E72D297353CC}">
              <c16:uniqueId val="{00000007-5612-45FB-86BE-396507F5DC8B}"/>
            </c:ext>
          </c:extLst>
        </c:ser>
        <c:dLbls>
          <c:showLegendKey val="0"/>
          <c:showVal val="0"/>
          <c:showCatName val="0"/>
          <c:showSerName val="0"/>
          <c:showPercent val="0"/>
          <c:showBubbleSize val="0"/>
        </c:dLbls>
        <c:bubbleScale val="100"/>
        <c:showNegBubbles val="0"/>
        <c:axId val="337255872"/>
        <c:axId val="337614152"/>
      </c:bubbleChart>
      <c:valAx>
        <c:axId val="337255872"/>
        <c:scaling>
          <c:orientation val="minMax"/>
        </c:scaling>
        <c:delete val="0"/>
        <c:axPos val="b"/>
        <c:title>
          <c:tx>
            <c:rich>
              <a:bodyPr rot="0" spcFirstLastPara="1" vertOverflow="ellipsis" vert="horz" wrap="square" anchor="ctr" anchorCtr="1"/>
              <a:lstStyle/>
              <a:p>
                <a:pPr>
                  <a:defRPr sz="1000" b="0" i="0" u="none" strike="noStrike" kern="1200" baseline="0">
                    <a:solidFill>
                      <a:srgbClr val="0055B7"/>
                    </a:solidFill>
                    <a:latin typeface="+mn-lt"/>
                    <a:ea typeface="+mn-ea"/>
                    <a:cs typeface="+mn-cs"/>
                  </a:defRPr>
                </a:pPr>
                <a:r>
                  <a:rPr lang="en-US">
                    <a:solidFill>
                      <a:srgbClr val="0055B7"/>
                    </a:solidFill>
                  </a:rPr>
                  <a:t>Probability</a:t>
                </a:r>
              </a:p>
            </c:rich>
          </c:tx>
          <c:overlay val="0"/>
          <c:spPr>
            <a:noFill/>
            <a:ln>
              <a:noFill/>
            </a:ln>
            <a:effectLst/>
          </c:spPr>
          <c:txPr>
            <a:bodyPr rot="0" spcFirstLastPara="1" vertOverflow="ellipsis" vert="horz" wrap="square" anchor="ctr" anchorCtr="1"/>
            <a:lstStyle/>
            <a:p>
              <a:pPr>
                <a:defRPr sz="1000" b="0" i="0" u="none" strike="noStrike" kern="1200" baseline="0">
                  <a:solidFill>
                    <a:srgbClr val="0055B7"/>
                  </a:solidFill>
                  <a:latin typeface="+mn-lt"/>
                  <a:ea typeface="+mn-ea"/>
                  <a:cs typeface="+mn-cs"/>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614152"/>
        <c:crosses val="autoZero"/>
        <c:crossBetween val="midCat"/>
        <c:majorUnit val="1"/>
        <c:minorUnit val="1"/>
      </c:valAx>
      <c:valAx>
        <c:axId val="337614152"/>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0055B7"/>
                    </a:solidFill>
                    <a:latin typeface="+mn-lt"/>
                    <a:ea typeface="+mn-ea"/>
                    <a:cs typeface="+mn-cs"/>
                  </a:defRPr>
                </a:pPr>
                <a:r>
                  <a:rPr lang="en-US">
                    <a:solidFill>
                      <a:srgbClr val="0055B7"/>
                    </a:solidFill>
                  </a:rPr>
                  <a:t>Impact</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55B7"/>
                  </a:solidFill>
                  <a:latin typeface="+mn-lt"/>
                  <a:ea typeface="+mn-ea"/>
                  <a:cs typeface="+mn-cs"/>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255872"/>
        <c:crosses val="autoZero"/>
        <c:crossBetween val="midCat"/>
        <c:majorUnit val="1"/>
        <c:minorUnit val="1"/>
      </c:valAx>
      <c:spPr>
        <a:gradFill flip="none" rotWithShape="1">
          <a:gsLst>
            <a:gs pos="39000">
              <a:schemeClr val="bg1"/>
            </a:gs>
            <a:gs pos="0">
              <a:schemeClr val="bg1"/>
            </a:gs>
            <a:gs pos="100000">
              <a:srgbClr val="97D4E9"/>
            </a:gs>
          </a:gsLst>
          <a:path path="circle">
            <a:fillToRect t="100000" r="100000"/>
          </a:path>
          <a:tileRect l="-100000" b="-10000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'Reference Data'!$L$2</c:f>
          <c:strCache>
            <c:ptCount val="1"/>
            <c:pt idx="0">
              <c:v> - Normal Scores</c:v>
            </c:pt>
          </c:strCache>
        </c:strRef>
      </c:tx>
      <c:overlay val="0"/>
      <c:spPr>
        <a:noFill/>
        <a:ln>
          <a:noFill/>
        </a:ln>
        <a:effectLst/>
      </c:spPr>
      <c:txPr>
        <a:bodyPr rot="0" spcFirstLastPara="1" vertOverflow="ellipsis" vert="horz" wrap="square" anchor="ctr" anchorCtr="1"/>
        <a:lstStyle/>
        <a:p>
          <a:pPr>
            <a:defRPr sz="1400" b="1" i="0" u="none" strike="noStrike" kern="1200" spc="0" baseline="0">
              <a:ln>
                <a:noFill/>
              </a:ln>
              <a:solidFill>
                <a:srgbClr val="0055B7"/>
              </a:solidFill>
              <a:effectLst/>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0"/>
          <c:order val="0"/>
          <c:tx>
            <c:strRef>
              <c:f>'Project Dashboard'!$D$7:$E$7</c:f>
              <c:strCache>
                <c:ptCount val="1"/>
              </c:strCache>
            </c:strRef>
          </c:tx>
          <c:spPr>
            <a:ln w="28575" cap="rnd">
              <a:solidFill>
                <a:schemeClr val="accent1"/>
              </a:solidFill>
              <a:round/>
            </a:ln>
            <a:effectLst>
              <a:outerShdw blurRad="63500" sx="102000" sy="102000" algn="ctr" rotWithShape="0">
                <a:prstClr val="black">
                  <a:alpha val="40000"/>
                </a:prstClr>
              </a:outerShdw>
            </a:effectLst>
          </c:spPr>
          <c:marker>
            <c:symbol val="none"/>
          </c:marker>
          <c:cat>
            <c:strRef>
              <c:f>'Project Dashboard'!$B$9:$B$21</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Dashboard'!$D$9:$D$21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09E-4605-90D6-05CFFAF63DC7}"/>
            </c:ext>
          </c:extLst>
        </c:ser>
        <c:ser>
          <c:idx val="1"/>
          <c:order val="1"/>
          <c:tx>
            <c:strRef>
              <c:f>'Project Dashboard'!$F$7:$G$7</c:f>
              <c:strCache>
                <c:ptCount val="1"/>
              </c:strCache>
            </c:strRef>
          </c:tx>
          <c:spPr>
            <a:ln w="28575" cap="rnd">
              <a:solidFill>
                <a:schemeClr val="accent2"/>
              </a:solidFill>
              <a:round/>
            </a:ln>
            <a:effectLst/>
          </c:spPr>
          <c:marker>
            <c:symbol val="none"/>
          </c:marker>
          <c:cat>
            <c:strRef>
              <c:f>'Project Dashboard'!$B$9:$B$21</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Dashboard'!$F$9:$F$21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9E-4605-90D6-05CFFAF63DC7}"/>
            </c:ext>
          </c:extLst>
        </c:ser>
        <c:ser>
          <c:idx val="2"/>
          <c:order val="2"/>
          <c:tx>
            <c:strRef>
              <c:f>'Project Dashboard'!$H$7:$I$7</c:f>
              <c:strCache>
                <c:ptCount val="1"/>
              </c:strCache>
            </c:strRef>
          </c:tx>
          <c:spPr>
            <a:ln w="28575" cap="rnd">
              <a:solidFill>
                <a:schemeClr val="accent3"/>
              </a:solidFill>
              <a:round/>
            </a:ln>
            <a:effectLst>
              <a:outerShdw blurRad="63500" sx="102000" sy="102000" algn="ctr" rotWithShape="0">
                <a:prstClr val="black">
                  <a:alpha val="40000"/>
                </a:prstClr>
              </a:outerShdw>
            </a:effectLst>
          </c:spPr>
          <c:marker>
            <c:symbol val="none"/>
          </c:marker>
          <c:cat>
            <c:strRef>
              <c:f>'Project Dashboard'!$B$9:$B$21</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Dashboard'!$H$9:$H$21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409E-4605-90D6-05CFFAF63DC7}"/>
            </c:ext>
          </c:extLst>
        </c:ser>
        <c:dLbls>
          <c:showLegendKey val="0"/>
          <c:showVal val="0"/>
          <c:showCatName val="0"/>
          <c:showSerName val="0"/>
          <c:showPercent val="0"/>
          <c:showBubbleSize val="0"/>
        </c:dLbls>
        <c:axId val="338272832"/>
        <c:axId val="337178808"/>
      </c:radarChart>
      <c:catAx>
        <c:axId val="33827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7178808"/>
        <c:crosses val="autoZero"/>
        <c:auto val="1"/>
        <c:lblAlgn val="ctr"/>
        <c:lblOffset val="100"/>
        <c:noMultiLvlLbl val="0"/>
      </c:catAx>
      <c:valAx>
        <c:axId val="337178808"/>
        <c:scaling>
          <c:orientation val="minMax"/>
          <c:max val="9.5"/>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72832"/>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'Reference Data'!$L$3</c:f>
          <c:strCache>
            <c:ptCount val="1"/>
            <c:pt idx="0">
              <c:v> - Weighted Scores</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endParaRPr lang="en-US"/>
        </a:p>
      </c:txPr>
    </c:title>
    <c:autoTitleDeleted val="0"/>
    <c:plotArea>
      <c:layout/>
      <c:radarChart>
        <c:radarStyle val="marker"/>
        <c:varyColors val="0"/>
        <c:ser>
          <c:idx val="0"/>
          <c:order val="0"/>
          <c:tx>
            <c:strRef>
              <c:f>'Project Dashboard'!$D$7:$E$7</c:f>
              <c:strCache>
                <c:ptCount val="1"/>
              </c:strCache>
            </c:strRef>
          </c:tx>
          <c:spPr>
            <a:ln w="28575" cap="rnd">
              <a:solidFill>
                <a:schemeClr val="accent1"/>
              </a:solidFill>
              <a:round/>
            </a:ln>
            <a:effectLst>
              <a:outerShdw blurRad="63500" sx="102000" sy="102000" algn="ctr" rotWithShape="0">
                <a:prstClr val="black">
                  <a:alpha val="40000"/>
                </a:prstClr>
              </a:outerShdw>
            </a:effectLst>
          </c:spPr>
          <c:marker>
            <c:symbol val="none"/>
          </c:marker>
          <c:cat>
            <c:strRef>
              <c:f>'Project Dashboard'!$B$9:$B$21</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Dashboard'!$E$9:$E$21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653-4FDC-9910-E84A402C830E}"/>
            </c:ext>
          </c:extLst>
        </c:ser>
        <c:ser>
          <c:idx val="1"/>
          <c:order val="1"/>
          <c:tx>
            <c:strRef>
              <c:f>'Project Dashboard'!$F$7:$G$7</c:f>
              <c:strCache>
                <c:ptCount val="1"/>
              </c:strCache>
            </c:strRef>
          </c:tx>
          <c:spPr>
            <a:ln w="28575" cap="rnd">
              <a:solidFill>
                <a:schemeClr val="accent2"/>
              </a:solidFill>
              <a:round/>
            </a:ln>
            <a:effectLst/>
          </c:spPr>
          <c:marker>
            <c:symbol val="none"/>
          </c:marker>
          <c:cat>
            <c:strRef>
              <c:f>'Project Dashboard'!$B$9:$B$21</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Dashboard'!$G$9:$G$21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653-4FDC-9910-E84A402C830E}"/>
            </c:ext>
          </c:extLst>
        </c:ser>
        <c:ser>
          <c:idx val="2"/>
          <c:order val="2"/>
          <c:tx>
            <c:strRef>
              <c:f>'Project Dashboard'!$H$7:$I$7</c:f>
              <c:strCache>
                <c:ptCount val="1"/>
              </c:strCache>
            </c:strRef>
          </c:tx>
          <c:spPr>
            <a:ln w="28575" cap="rnd">
              <a:solidFill>
                <a:schemeClr val="accent3"/>
              </a:solidFill>
              <a:round/>
            </a:ln>
            <a:effectLst>
              <a:outerShdw blurRad="63500" sx="102000" sy="102000" algn="ctr" rotWithShape="0">
                <a:prstClr val="black">
                  <a:alpha val="40000"/>
                </a:prstClr>
              </a:outerShdw>
            </a:effectLst>
          </c:spPr>
          <c:marker>
            <c:symbol val="none"/>
          </c:marker>
          <c:cat>
            <c:strRef>
              <c:f>'Project Dashboard'!$B$9:$B$21</c:f>
              <c:strCache>
                <c:ptCount val="13"/>
                <c:pt idx="0">
                  <c:v>1. Strategic fit</c:v>
                </c:pt>
                <c:pt idx="1">
                  <c:v>2. Net financial savings</c:v>
                </c:pt>
                <c:pt idx="2">
                  <c:v>3. Other benefits/efficiencies</c:v>
                </c:pt>
                <c:pt idx="3">
                  <c:v>4. Required service/product</c:v>
                </c:pt>
                <c:pt idx="4">
                  <c:v>5. Customer value</c:v>
                </c:pt>
                <c:pt idx="5">
                  <c:v>6. Importance to risk mitigation</c:v>
                </c:pt>
                <c:pt idx="6">
                  <c:v>7. Process complexity</c:v>
                </c:pt>
                <c:pt idx="7">
                  <c:v>8. Frequency of process execution</c:v>
                </c:pt>
                <c:pt idx="8">
                  <c:v>9. Degree of Impact from change</c:v>
                </c:pt>
                <c:pt idx="9">
                  <c:v>10. Organizational change capacity</c:v>
                </c:pt>
                <c:pt idx="10">
                  <c:v>11. Readiness - leadership</c:v>
                </c:pt>
                <c:pt idx="11">
                  <c:v>12. Readiness - project management</c:v>
                </c:pt>
                <c:pt idx="12">
                  <c:v>13. Readiness - change management</c:v>
                </c:pt>
              </c:strCache>
            </c:strRef>
          </c:cat>
          <c:val>
            <c:numRef>
              <c:f>'Project Dashboard'!$I$9:$I$21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4653-4FDC-9910-E84A402C830E}"/>
            </c:ext>
          </c:extLst>
        </c:ser>
        <c:dLbls>
          <c:showLegendKey val="0"/>
          <c:showVal val="0"/>
          <c:showCatName val="0"/>
          <c:showSerName val="0"/>
          <c:showPercent val="0"/>
          <c:showBubbleSize val="0"/>
        </c:dLbls>
        <c:axId val="34923296"/>
        <c:axId val="338219696"/>
      </c:radarChart>
      <c:catAx>
        <c:axId val="3492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38219696"/>
        <c:crosses val="autoZero"/>
        <c:auto val="1"/>
        <c:lblAlgn val="ctr"/>
        <c:lblOffset val="100"/>
        <c:noMultiLvlLbl val="0"/>
      </c:catAx>
      <c:valAx>
        <c:axId val="338219696"/>
        <c:scaling>
          <c:orientation val="minMax"/>
          <c:max val="46"/>
          <c:min val="0"/>
        </c:scaling>
        <c:delete val="0"/>
        <c:axPos val="l"/>
        <c:majorGridlines>
          <c:spPr>
            <a:ln w="9525" cap="flat" cmpd="sng" algn="ctr">
              <a:solidFill>
                <a:schemeClr val="tx1">
                  <a:lumMod val="15000"/>
                  <a:lumOff val="85000"/>
                </a:schemeClr>
              </a:solidFill>
              <a:round/>
            </a:ln>
            <a:effectLst>
              <a:outerShdw blurRad="63500" sx="102000" sy="102000" algn="ctr" rotWithShape="0">
                <a:prstClr val="black">
                  <a:alpha val="40000"/>
                </a:prstClr>
              </a:outerShdw>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923296"/>
        <c:crosses val="autoZero"/>
        <c:crossBetween val="between"/>
        <c:majorUnit val="3"/>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'Reference Data'!$L$4</c:f>
          <c:strCache>
            <c:ptCount val="1"/>
            <c:pt idx="0">
              <c:v> - Risk Matrix</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endParaRPr lang="en-US"/>
        </a:p>
      </c:txPr>
    </c:title>
    <c:autoTitleDeleted val="0"/>
    <c:plotArea>
      <c:layout/>
      <c:bubbleChart>
        <c:varyColors val="0"/>
        <c:ser>
          <c:idx val="0"/>
          <c:order val="0"/>
          <c:tx>
            <c:strRef>
              <c:f>'Project Dashboard'!$B$27</c:f>
              <c:strCache>
                <c:ptCount val="1"/>
              </c:strCache>
            </c:strRef>
          </c:tx>
          <c:spPr>
            <a:solidFill>
              <a:srgbClr val="0C2344">
                <a:alpha val="75000"/>
              </a:srgbClr>
            </a:solidFill>
            <a:ln w="25400">
              <a:noFill/>
            </a:ln>
            <a:effectLst/>
          </c:spPr>
          <c:invertIfNegative val="0"/>
          <c:dLbls>
            <c:dLbl>
              <c:idx val="0"/>
              <c:layout>
                <c:manualLayout>
                  <c:x val="-0.10487981718062314"/>
                  <c:y val="-7.7643908969210224E-2"/>
                </c:manualLayout>
              </c:layout>
              <c:tx>
                <c:rich>
                  <a:bodyPr/>
                  <a:lstStyle/>
                  <a:p>
                    <a:fld id="{908212F4-FF19-42FC-8672-E230ADCBCB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F0F-47A9-ACFE-C04A69F4C95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'Project Dashboard'!$E$27</c:f>
            </c:numRef>
          </c:xVal>
          <c:yVal>
            <c:numRef>
              <c:f>'Project Dashboard'!$F$27</c:f>
              <c:numCache>
                <c:formatCode>General</c:formatCode>
                <c:ptCount val="1"/>
                <c:pt idx="0">
                  <c:v>0</c:v>
                </c:pt>
              </c:numCache>
            </c:numRef>
          </c:yVal>
          <c:bubbleSize>
            <c:numRef>
              <c:f>'Project Dashboard'!$G$27</c:f>
              <c:numCache>
                <c:formatCode>General</c:formatCode>
                <c:ptCount val="1"/>
                <c:pt idx="0">
                  <c:v>0.8</c:v>
                </c:pt>
              </c:numCache>
            </c:numRef>
          </c:bubbleSize>
          <c:bubble3D val="1"/>
          <c:extLst>
            <c:ext xmlns:c15="http://schemas.microsoft.com/office/drawing/2012/chart" uri="{02D57815-91ED-43cb-92C2-25804820EDAC}">
              <c15:datalabelsRange>
                <c15:f>'Project Dashboard'!$A$27</c15:f>
                <c15:dlblRangeCache>
                  <c:ptCount val="1"/>
                  <c:pt idx="0">
                    <c:v>1</c:v>
                  </c:pt>
                </c15:dlblRangeCache>
              </c15:datalabelsRange>
            </c:ext>
            <c:ext xmlns:c16="http://schemas.microsoft.com/office/drawing/2014/chart" uri="{C3380CC4-5D6E-409C-BE32-E72D297353CC}">
              <c16:uniqueId val="{00000001-DF0F-47A9-ACFE-C04A69F4C954}"/>
            </c:ext>
          </c:extLst>
        </c:ser>
        <c:ser>
          <c:idx val="1"/>
          <c:order val="1"/>
          <c:tx>
            <c:strRef>
              <c:f>'Project Dashboard'!$B$28</c:f>
              <c:strCache>
                <c:ptCount val="1"/>
              </c:strCache>
            </c:strRef>
          </c:tx>
          <c:spPr>
            <a:solidFill>
              <a:srgbClr val="0055B7">
                <a:alpha val="75000"/>
              </a:srgbClr>
            </a:solidFill>
            <a:ln w="25400">
              <a:noFill/>
            </a:ln>
            <a:effectLst/>
          </c:spPr>
          <c:invertIfNegative val="0"/>
          <c:dLbls>
            <c:dLbl>
              <c:idx val="0"/>
              <c:layout>
                <c:manualLayout>
                  <c:x val="-0.1682109855261876"/>
                  <c:y val="-7.4966532797858101E-2"/>
                </c:manualLayout>
              </c:layout>
              <c:tx>
                <c:rich>
                  <a:bodyPr/>
                  <a:lstStyle/>
                  <a:p>
                    <a:fld id="{7AE338E4-491E-4C1D-98FB-E201A10BAB0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F0F-47A9-ACFE-C04A69F4C95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'Project Dashboard'!$E$28</c:f>
            </c:numRef>
          </c:xVal>
          <c:yVal>
            <c:numRef>
              <c:f>'Project Dashboard'!$F$28</c:f>
              <c:numCache>
                <c:formatCode>General</c:formatCode>
                <c:ptCount val="1"/>
                <c:pt idx="0">
                  <c:v>0</c:v>
                </c:pt>
              </c:numCache>
            </c:numRef>
          </c:yVal>
          <c:bubbleSize>
            <c:numRef>
              <c:f>'Project Dashboard'!$G$28</c:f>
              <c:numCache>
                <c:formatCode>General</c:formatCode>
                <c:ptCount val="1"/>
                <c:pt idx="0">
                  <c:v>1.2</c:v>
                </c:pt>
              </c:numCache>
            </c:numRef>
          </c:bubbleSize>
          <c:bubble3D val="1"/>
          <c:extLst>
            <c:ext xmlns:c15="http://schemas.microsoft.com/office/drawing/2012/chart" uri="{02D57815-91ED-43cb-92C2-25804820EDAC}">
              <c15:datalabelsRange>
                <c15:f>'Project Dashboard'!$A$28</c15:f>
                <c15:dlblRangeCache>
                  <c:ptCount val="1"/>
                  <c:pt idx="0">
                    <c:v>2</c:v>
                  </c:pt>
                </c15:dlblRangeCache>
              </c15:datalabelsRange>
            </c:ext>
            <c:ext xmlns:c16="http://schemas.microsoft.com/office/drawing/2014/chart" uri="{C3380CC4-5D6E-409C-BE32-E72D297353CC}">
              <c16:uniqueId val="{00000003-DF0F-47A9-ACFE-C04A69F4C954}"/>
            </c:ext>
          </c:extLst>
        </c:ser>
        <c:ser>
          <c:idx val="2"/>
          <c:order val="2"/>
          <c:tx>
            <c:strRef>
              <c:f>'Project Dashboard'!$B$29</c:f>
              <c:strCache>
                <c:ptCount val="1"/>
              </c:strCache>
            </c:strRef>
          </c:tx>
          <c:spPr>
            <a:solidFill>
              <a:srgbClr val="00A7E1">
                <a:alpha val="75000"/>
              </a:srgbClr>
            </a:solidFill>
            <a:ln w="25400">
              <a:noFill/>
            </a:ln>
            <a:effectLst/>
          </c:spPr>
          <c:invertIfNegative val="0"/>
          <c:dLbls>
            <c:dLbl>
              <c:idx val="0"/>
              <c:layout>
                <c:manualLayout>
                  <c:x val="-0.17091525762768223"/>
                  <c:y val="-8.5676037483266396E-2"/>
                </c:manualLayout>
              </c:layout>
              <c:tx>
                <c:rich>
                  <a:bodyPr/>
                  <a:lstStyle/>
                  <a:p>
                    <a:fld id="{12022625-CC2A-44F4-9336-3A09996B53F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F0F-47A9-ACFE-C04A69F4C95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DataLabelsRange val="1"/>
                <c15:showLeaderLines val="0"/>
              </c:ext>
            </c:extLst>
          </c:dLbls>
          <c:xVal>
            <c:numRef>
              <c:f>'Project Dashboard'!$E$29</c:f>
            </c:numRef>
          </c:xVal>
          <c:yVal>
            <c:numRef>
              <c:f>'Project Dashboard'!$F$29</c:f>
              <c:numCache>
                <c:formatCode>General</c:formatCode>
                <c:ptCount val="1"/>
                <c:pt idx="0">
                  <c:v>0</c:v>
                </c:pt>
              </c:numCache>
            </c:numRef>
          </c:yVal>
          <c:bubbleSize>
            <c:numRef>
              <c:f>'Project Dashboard'!$G$29</c:f>
              <c:numCache>
                <c:formatCode>General</c:formatCode>
                <c:ptCount val="1"/>
                <c:pt idx="0">
                  <c:v>1.6</c:v>
                </c:pt>
              </c:numCache>
            </c:numRef>
          </c:bubbleSize>
          <c:bubble3D val="1"/>
          <c:extLst>
            <c:ext xmlns:c15="http://schemas.microsoft.com/office/drawing/2012/chart" uri="{02D57815-91ED-43cb-92C2-25804820EDAC}">
              <c15:datalabelsRange>
                <c15:f>'Project Dashboard'!$A$29</c15:f>
                <c15:dlblRangeCache>
                  <c:ptCount val="1"/>
                  <c:pt idx="0">
                    <c:v>3</c:v>
                  </c:pt>
                </c15:dlblRangeCache>
              </c15:datalabelsRange>
            </c:ext>
            <c:ext xmlns:c16="http://schemas.microsoft.com/office/drawing/2014/chart" uri="{C3380CC4-5D6E-409C-BE32-E72D297353CC}">
              <c16:uniqueId val="{00000005-DF0F-47A9-ACFE-C04A69F4C954}"/>
            </c:ext>
          </c:extLst>
        </c:ser>
        <c:ser>
          <c:idx val="3"/>
          <c:order val="3"/>
          <c:tx>
            <c:strRef>
              <c:f>'Project Dashboard'!$B$30</c:f>
              <c:strCache>
                <c:ptCount val="1"/>
              </c:strCache>
            </c:strRef>
          </c:tx>
          <c:spPr>
            <a:solidFill>
              <a:srgbClr val="97D4E9">
                <a:alpha val="75000"/>
              </a:srgbClr>
            </a:solidFill>
            <a:ln w="25400">
              <a:noFill/>
            </a:ln>
            <a:effectLst/>
          </c:spPr>
          <c:invertIfNegative val="0"/>
          <c:dLbls>
            <c:dLbl>
              <c:idx val="0"/>
              <c:layout>
                <c:manualLayout>
                  <c:x val="1.9422188366782062E-3"/>
                  <c:y val="-7.764390896921027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fld id="{06E2B542-C078-4865-BD18-E5E788E93D0C}" type="CELLRANGE">
                      <a:rPr lang="en-US"/>
                      <a:pPr>
                        <a:defRPr>
                          <a:latin typeface="Arial" panose="020B0604020202020204" pitchFamily="34" charset="0"/>
                          <a:cs typeface="Arial" panose="020B0604020202020204" pitchFamily="34" charset="0"/>
                        </a:defRPr>
                      </a:pPr>
                      <a:t>[CELLRANGE]</a:t>
                    </a:fld>
                    <a:endParaRPr lang="en-US"/>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6004"/>
                        <a:gd name="adj2" fmla="val 63732"/>
                      </a:avLst>
                    </a:prstGeom>
                    <a:noFill/>
                    <a:ln>
                      <a:noFill/>
                    </a:ln>
                  </c15:spPr>
                  <c15:dlblFieldTable/>
                  <c15:showDataLabelsRange val="1"/>
                </c:ext>
                <c:ext xmlns:c16="http://schemas.microsoft.com/office/drawing/2014/chart" uri="{C3380CC4-5D6E-409C-BE32-E72D297353CC}">
                  <c16:uniqueId val="{00000006-DF0F-47A9-ACFE-C04A69F4C9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'Project Dashboard'!$E$30</c:f>
            </c:numRef>
          </c:xVal>
          <c:yVal>
            <c:numRef>
              <c:f>'Project Dashboard'!$F$30</c:f>
              <c:numCache>
                <c:formatCode>General</c:formatCode>
                <c:ptCount val="1"/>
                <c:pt idx="0">
                  <c:v>0</c:v>
                </c:pt>
              </c:numCache>
            </c:numRef>
          </c:yVal>
          <c:bubbleSize>
            <c:numRef>
              <c:f>'Project Dashboard'!$G$30</c:f>
              <c:numCache>
                <c:formatCode>General</c:formatCode>
                <c:ptCount val="1"/>
                <c:pt idx="0">
                  <c:v>2</c:v>
                </c:pt>
              </c:numCache>
            </c:numRef>
          </c:bubbleSize>
          <c:bubble3D val="1"/>
          <c:extLst>
            <c:ext xmlns:c15="http://schemas.microsoft.com/office/drawing/2012/chart" uri="{02D57815-91ED-43cb-92C2-25804820EDAC}">
              <c15:datalabelsRange>
                <c15:f>'Project Dashboard'!$A$30</c15:f>
                <c15:dlblRangeCache>
                  <c:ptCount val="1"/>
                  <c:pt idx="0">
                    <c:v>4</c:v>
                  </c:pt>
                </c15:dlblRangeCache>
              </c15:datalabelsRange>
            </c:ext>
            <c:ext xmlns:c16="http://schemas.microsoft.com/office/drawing/2014/chart" uri="{C3380CC4-5D6E-409C-BE32-E72D297353CC}">
              <c16:uniqueId val="{00000007-DF0F-47A9-ACFE-C04A69F4C954}"/>
            </c:ext>
          </c:extLst>
        </c:ser>
        <c:ser>
          <c:idx val="4"/>
          <c:order val="4"/>
          <c:tx>
            <c:strRef>
              <c:f>'Project Dashboard'!$B$31</c:f>
              <c:strCache>
                <c:ptCount val="1"/>
              </c:strCache>
            </c:strRef>
          </c:tx>
          <c:spPr>
            <a:solidFill>
              <a:schemeClr val="bg1">
                <a:alpha val="75000"/>
              </a:schemeClr>
            </a:solidFill>
            <a:ln w="25400">
              <a:noFill/>
            </a:ln>
            <a:effectLst/>
          </c:spPr>
          <c:invertIfNegative val="0"/>
          <c:dLbls>
            <c:dLbl>
              <c:idx val="0"/>
              <c:layout>
                <c:manualLayout>
                  <c:x val="0"/>
                  <c:y val="-7.2289156626506021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fld id="{E6FCCDFC-BA8A-4376-9D18-395351E73ECC}" type="CELLRANGE">
                      <a:rPr lang="en-US"/>
                      <a:pPr>
                        <a:defRPr>
                          <a:latin typeface="Arial" panose="020B0604020202020204" pitchFamily="34" charset="0"/>
                          <a:cs typeface="Arial" panose="020B0604020202020204" pitchFamily="34" charset="0"/>
                        </a:defRPr>
                      </a:pPr>
                      <a:t>[CELLRANGE]</a:t>
                    </a:fld>
                    <a:endParaRPr lang="en-US"/>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1546"/>
                        <a:gd name="adj2" fmla="val 56653"/>
                      </a:avLst>
                    </a:prstGeom>
                    <a:noFill/>
                    <a:ln>
                      <a:noFill/>
                    </a:ln>
                  </c15:spPr>
                  <c15:dlblFieldTable/>
                  <c15:showDataLabelsRange val="1"/>
                </c:ext>
                <c:ext xmlns:c16="http://schemas.microsoft.com/office/drawing/2014/chart" uri="{C3380CC4-5D6E-409C-BE32-E72D297353CC}">
                  <c16:uniqueId val="{00000008-DF0F-47A9-ACFE-C04A69F4C9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'Project Dashboard'!$E$31</c:f>
            </c:numRef>
          </c:xVal>
          <c:yVal>
            <c:numRef>
              <c:f>'Project Dashboard'!$F$31</c:f>
              <c:numCache>
                <c:formatCode>General</c:formatCode>
                <c:ptCount val="1"/>
                <c:pt idx="0">
                  <c:v>0</c:v>
                </c:pt>
              </c:numCache>
            </c:numRef>
          </c:yVal>
          <c:bubbleSize>
            <c:numRef>
              <c:f>'Project Dashboard'!$G$31</c:f>
              <c:numCache>
                <c:formatCode>General</c:formatCode>
                <c:ptCount val="1"/>
                <c:pt idx="0">
                  <c:v>2.4</c:v>
                </c:pt>
              </c:numCache>
            </c:numRef>
          </c:bubbleSize>
          <c:bubble3D val="1"/>
          <c:extLst>
            <c:ext xmlns:c15="http://schemas.microsoft.com/office/drawing/2012/chart" uri="{02D57815-91ED-43cb-92C2-25804820EDAC}">
              <c15:datalabelsRange>
                <c15:f>'Project Dashboard'!$A$31</c15:f>
                <c15:dlblRangeCache>
                  <c:ptCount val="1"/>
                  <c:pt idx="0">
                    <c:v>5</c:v>
                  </c:pt>
                </c15:dlblRangeCache>
              </c15:datalabelsRange>
            </c:ext>
            <c:ext xmlns:c16="http://schemas.microsoft.com/office/drawing/2014/chart" uri="{C3380CC4-5D6E-409C-BE32-E72D297353CC}">
              <c16:uniqueId val="{00000009-DF0F-47A9-ACFE-C04A69F4C954}"/>
            </c:ext>
          </c:extLst>
        </c:ser>
        <c:dLbls>
          <c:showLegendKey val="0"/>
          <c:showVal val="1"/>
          <c:showCatName val="0"/>
          <c:showSerName val="0"/>
          <c:showPercent val="0"/>
          <c:showBubbleSize val="0"/>
        </c:dLbls>
        <c:bubbleScale val="100"/>
        <c:showNegBubbles val="0"/>
        <c:axId val="337197448"/>
        <c:axId val="337197840"/>
      </c:bubbleChart>
      <c:valAx>
        <c:axId val="337197448"/>
        <c:scaling>
          <c:orientation val="minMax"/>
          <c:max val="3.5"/>
          <c:min val="0.5"/>
        </c:scaling>
        <c:delete val="0"/>
        <c:axPos val="b"/>
        <c:majorGridlines>
          <c:spPr>
            <a:ln w="9525" cap="flat" cmpd="sng" algn="ctr">
              <a:solidFill>
                <a:schemeClr val="tx1">
                  <a:lumMod val="15000"/>
                  <a:lumOff val="85000"/>
                </a:schemeClr>
              </a:solidFill>
              <a:round/>
            </a:ln>
            <a:effectLst/>
          </c:spPr>
        </c:majorGridlines>
        <c:title>
          <c:tx>
            <c:strRef>
              <c:f>'Project Dashboard'!$C$26</c:f>
              <c:strCache>
                <c:ptCount val="1"/>
                <c:pt idx="0">
                  <c:v>Probability</c:v>
                </c:pt>
              </c:strCache>
            </c:strRef>
          </c:tx>
          <c:layout>
            <c:manualLayout>
              <c:xMode val="edge"/>
              <c:yMode val="edge"/>
              <c:x val="0.88447516644729973"/>
              <c:y val="0.90664408289002418"/>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337197840"/>
        <c:crossesAt val="0"/>
        <c:crossBetween val="midCat"/>
        <c:majorUnit val="1"/>
        <c:minorUnit val="1"/>
      </c:valAx>
      <c:valAx>
        <c:axId val="337197840"/>
        <c:scaling>
          <c:orientation val="minMax"/>
          <c:max val="3.5"/>
          <c:min val="0.5"/>
        </c:scaling>
        <c:delete val="0"/>
        <c:axPos val="l"/>
        <c:majorGridlines>
          <c:spPr>
            <a:ln w="9525" cap="flat" cmpd="sng" algn="ctr">
              <a:solidFill>
                <a:schemeClr val="tx1">
                  <a:lumMod val="15000"/>
                  <a:lumOff val="85000"/>
                </a:schemeClr>
              </a:solidFill>
              <a:round/>
            </a:ln>
            <a:effectLst/>
          </c:spPr>
        </c:majorGridlines>
        <c:title>
          <c:tx>
            <c:strRef>
              <c:f>'Project Dashboard'!$D$26</c:f>
              <c:strCache>
                <c:ptCount val="1"/>
                <c:pt idx="0">
                  <c:v>Impact</c:v>
                </c:pt>
              </c:strCache>
            </c:strRef>
          </c:tx>
          <c:layout>
            <c:manualLayout>
              <c:xMode val="edge"/>
              <c:yMode val="edge"/>
              <c:x val="7.9565942714994078E-2"/>
              <c:y val="3.8830684125394303E-2"/>
            </c:manualLayout>
          </c:layout>
          <c:overlay val="0"/>
          <c:spPr>
            <a:noFill/>
            <a:ln>
              <a:noFill/>
            </a:ln>
            <a:effectLst/>
          </c:spPr>
          <c:txPr>
            <a:bodyPr rot="0" spcFirstLastPara="1" vertOverflow="ellipsis"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337197448"/>
        <c:crosses val="autoZero"/>
        <c:crossBetween val="midCat"/>
        <c:majorUnit val="1"/>
        <c:minorUnit val="1"/>
      </c:valAx>
      <c:spPr>
        <a:gradFill flip="none" rotWithShape="1">
          <a:gsLst>
            <a:gs pos="50000">
              <a:schemeClr val="bg1"/>
            </a:gs>
            <a:gs pos="0">
              <a:schemeClr val="bg1"/>
            </a:gs>
            <a:gs pos="100000">
              <a:srgbClr val="97D4E9"/>
            </a:gs>
          </a:gsLst>
          <a:path path="circle">
            <a:fillToRect t="100000" r="100000"/>
          </a:path>
          <a:tileRect l="-100000" b="-100000"/>
        </a:gra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'[1]Reference Data'!$L$5</c:f>
          <c:strCache>
            <c:ptCount val="1"/>
            <c:pt idx="0">
              <c:v> - Change Management Assessment Matrix</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rgbClr val="0055B7"/>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764016628394375E-2"/>
          <c:y val="7.2853814222217567E-2"/>
          <c:w val="0.80017734829776466"/>
          <c:h val="0.83430639663385409"/>
        </c:manualLayout>
      </c:layout>
      <c:bubbleChart>
        <c:varyColors val="0"/>
        <c:ser>
          <c:idx val="0"/>
          <c:order val="0"/>
          <c:tx>
            <c:v>Change Management Assessment Grid</c:v>
          </c:tx>
          <c:spPr>
            <a:solidFill>
              <a:srgbClr val="0C2344">
                <a:alpha val="75000"/>
              </a:srgbClr>
            </a:solidFill>
            <a:ln w="25400">
              <a:noFill/>
            </a:ln>
            <a:effectLst/>
          </c:spPr>
          <c:invertIfNegative val="0"/>
          <c:dLbls>
            <c:delete val="1"/>
          </c:dLbls>
          <c:xVal>
            <c:numRef>
              <c:f>'Project Dashboard'!$D$36</c:f>
            </c:numRef>
          </c:xVal>
          <c:yVal>
            <c:numRef>
              <c:f>'Project Dashboard'!$D$37</c:f>
              <c:numCache>
                <c:formatCode>General</c:formatCode>
                <c:ptCount val="1"/>
                <c:pt idx="0">
                  <c:v>0</c:v>
                </c:pt>
              </c:numCache>
            </c:numRef>
          </c:yVal>
          <c:bubbleSize>
            <c:numLit>
              <c:formatCode>General</c:formatCode>
              <c:ptCount val="1"/>
              <c:pt idx="0">
                <c:v>1</c:v>
              </c:pt>
            </c:numLit>
          </c:bubbleSize>
          <c:bubble3D val="1"/>
          <c:extLst>
            <c:ext xmlns:c16="http://schemas.microsoft.com/office/drawing/2014/chart" uri="{C3380CC4-5D6E-409C-BE32-E72D297353CC}">
              <c16:uniqueId val="{00000000-16CF-449F-88A6-C6D6CABCF410}"/>
            </c:ext>
          </c:extLst>
        </c:ser>
        <c:dLbls>
          <c:showLegendKey val="0"/>
          <c:showVal val="1"/>
          <c:showCatName val="0"/>
          <c:showSerName val="0"/>
          <c:showPercent val="0"/>
          <c:showBubbleSize val="0"/>
        </c:dLbls>
        <c:bubbleScale val="100"/>
        <c:showNegBubbles val="0"/>
        <c:axId val="337197448"/>
        <c:axId val="337197840"/>
      </c:bubbleChart>
      <c:valAx>
        <c:axId val="337197448"/>
        <c:scaling>
          <c:orientation val="minMax"/>
          <c:max val="4.5"/>
          <c:min val="0.5"/>
        </c:scaling>
        <c:delete val="0"/>
        <c:axPos val="b"/>
        <c:majorGridlines>
          <c:spPr>
            <a:ln w="9525" cap="flat" cmpd="sng" algn="ctr">
              <a:solidFill>
                <a:sysClr val="windowText" lastClr="000000">
                  <a:lumMod val="25000"/>
                  <a:lumOff val="75000"/>
                </a:sysClr>
              </a:solidFill>
              <a:round/>
            </a:ln>
            <a:effectLst/>
          </c:spPr>
        </c:majorGridlines>
        <c:title>
          <c:tx>
            <c:rich>
              <a:bodyPr rot="0" spcFirstLastPara="1" vertOverflow="ellipsis" vert="horz"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r>
                  <a:rPr lang="en-US"/>
                  <a:t>Degree of Impact from Change</a:t>
                </a:r>
              </a:p>
            </c:rich>
          </c:tx>
          <c:layout>
            <c:manualLayout>
              <c:xMode val="edge"/>
              <c:yMode val="edge"/>
              <c:x val="0.37424958592370328"/>
              <c:y val="0.94700630683585107"/>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337197840"/>
        <c:crossesAt val="0"/>
        <c:crossBetween val="midCat"/>
        <c:majorUnit val="1"/>
        <c:minorUnit val="1"/>
      </c:valAx>
      <c:valAx>
        <c:axId val="337197840"/>
        <c:scaling>
          <c:orientation val="minMax"/>
          <c:max val="4.5"/>
          <c:min val="0.5"/>
        </c:scaling>
        <c:delete val="0"/>
        <c:axPos val="l"/>
        <c:majorGridlines>
          <c:spPr>
            <a:ln w="9525" cap="flat" cmpd="sng" algn="ctr">
              <a:solidFill>
                <a:sysClr val="windowText" lastClr="000000">
                  <a:lumMod val="25000"/>
                  <a:lumOff val="75000"/>
                </a:sysClr>
              </a:solidFill>
              <a:round/>
            </a:ln>
            <a:effectLst/>
          </c:spPr>
        </c:majorGridlines>
        <c:title>
          <c:tx>
            <c:rich>
              <a:bodyPr rot="-5400000" spcFirstLastPara="1" vertOverflow="ellipsis" vert="horz"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r>
                  <a:rPr lang="en-US"/>
                  <a:t>Organizational Change Capacity</a:t>
                </a:r>
              </a:p>
            </c:rich>
          </c:tx>
          <c:layout>
            <c:manualLayout>
              <c:xMode val="edge"/>
              <c:yMode val="edge"/>
              <c:x val="3.3253094446107508E-3"/>
              <c:y val="0.29311269498410381"/>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rgbClr val="0055B7"/>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25400" cap="flat" cmpd="sng" algn="ctr">
            <a:solidFill>
              <a:srgbClr val="0055B7"/>
            </a:solidFill>
            <a:round/>
            <a:tailEnd type="triangle"/>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337197448"/>
        <c:crosses val="autoZero"/>
        <c:crossBetween val="midCat"/>
        <c:majorUnit val="1"/>
        <c:minorUnit val="1"/>
      </c:valAx>
      <c:spPr>
        <a:gradFill flip="none" rotWithShape="1">
          <a:gsLst>
            <a:gs pos="50000">
              <a:schemeClr val="bg1"/>
            </a:gs>
            <a:gs pos="0">
              <a:schemeClr val="bg1"/>
            </a:gs>
            <a:gs pos="100000">
              <a:srgbClr val="97D4E9"/>
            </a:gs>
          </a:gsLst>
          <a:path path="circle">
            <a:fillToRect t="100000" r="100000"/>
          </a:path>
          <a:tileRect l="-100000" b="-10000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3" tint="0.79998168889431442"/>
  </sheetPr>
  <sheetViews>
    <sheetView zoomScale="117" workbookViewId="0" zoomToFit="1"/>
  </sheetViews>
  <sheetProtection algorithmName="SHA-512" hashValue="0baPnTPy0dCpjVF2gToIw3j6btUVRPlO1dDFrM/WposWioPZy1D8d58ARRHjLgISzUpElN/BNqshyzEjRVUdtw==" saltValue="zSsKOfUAadkXbU/8X3jeWw==" spinCount="100000" content="1" objects="1"/>
  <pageMargins left="0.7" right="0.7" top="0.75" bottom="0.75" header="0.3" footer="0.3"/>
  <pageSetup orientation="landscape" r:id="rId1"/>
  <headerFooter>
    <oddFooter>&amp;A</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3" tint="0.79998168889431442"/>
  </sheetPr>
  <sheetViews>
    <sheetView zoomScale="117" workbookViewId="0" zoomToFit="1"/>
  </sheetViews>
  <sheetProtection algorithmName="SHA-512" hashValue="enozmc2TVWFhKR77CAHlRTpYLQSJfVrA66yUyehTHkLjLkYBa4dq6z78xeLgz9vZUeKZUJEO9fdfzeMqgtRY/Q==" saltValue="pG7pvSqhIKCYfxzBCOSDFQ=="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theme="3" tint="0.79998168889431442"/>
  </sheetPr>
  <sheetViews>
    <sheetView zoomScale="117" workbookViewId="0" zoomToFit="1"/>
  </sheetViews>
  <sheetProtection algorithmName="SHA-512" hashValue="nFaRJSdY2+B+fhOBeBT2rupAGSPHCsHJqKG000zDYASkDKXwpk5ArvEOer62oOf0DQRWt+6l9zIxDQodQ6Jl1Q==" saltValue="HKtvUO/Gpz3R1tUVphHmhA=="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BA1C5A6-C7FE-45A8-9A24-A5444D7B91C5}">
  <sheetPr>
    <tabColor theme="3" tint="0.79998168889431442"/>
  </sheetPr>
  <sheetViews>
    <sheetView zoomScale="117" workbookViewId="0" zoomToFit="1"/>
  </sheetViews>
  <sheetProtection algorithmName="SHA-512" hashValue="ftZRXwvLlSl3COQUF5s1Zn3BDV+cjf8cc8yWDWAhFnvxPp1VejkvUuQan0zrKUmoVjb6la3vLAmiZijraV+3CA==" saltValue="teX7dqsgI4B/H/pLTv+YdA=="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222249</xdr:colOff>
      <xdr:row>0</xdr:row>
      <xdr:rowOff>8</xdr:rowOff>
    </xdr:from>
    <xdr:to>
      <xdr:col>6</xdr:col>
      <xdr:colOff>3377</xdr:colOff>
      <xdr:row>0</xdr:row>
      <xdr:rowOff>621966</xdr:rowOff>
    </xdr:to>
    <xdr:pic>
      <xdr:nvPicPr>
        <xdr:cNvPr id="3" name="Picture 2">
          <a:extLst>
            <a:ext uri="{FF2B5EF4-FFF2-40B4-BE49-F238E27FC236}">
              <a16:creationId xmlns:a16="http://schemas.microsoft.com/office/drawing/2014/main" id="{46362D4D-D0A7-4D57-977B-258A550C7D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5166" y="8"/>
          <a:ext cx="2553961" cy="621958"/>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0.00188</cdr:x>
      <cdr:y>0.91282</cdr:y>
    </cdr:from>
    <cdr:to>
      <cdr:x>0.26087</cdr:x>
      <cdr:y>1</cdr:y>
    </cdr:to>
    <cdr:pic>
      <cdr:nvPicPr>
        <cdr:cNvPr id="10" name="Picture 9">
          <a:extLst xmlns:a="http://schemas.openxmlformats.org/drawingml/2006/main">
            <a:ext uri="{FF2B5EF4-FFF2-40B4-BE49-F238E27FC236}">
              <a16:creationId xmlns:a16="http://schemas.microsoft.com/office/drawing/2014/main" id="{0A9A37D6-59A9-4CE2-B5C0-ABD880B04AF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283" y="5835813"/>
          <a:ext cx="2243380" cy="548640"/>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0.03885</cdr:x>
      <cdr:y>0.74845</cdr:y>
    </cdr:from>
    <cdr:to>
      <cdr:x>0.10213</cdr:x>
      <cdr:y>0.77751</cdr:y>
    </cdr:to>
    <cdr:sp macro="" textlink="">
      <cdr:nvSpPr>
        <cdr:cNvPr id="2" name="TextBox 1">
          <a:extLst xmlns:a="http://schemas.openxmlformats.org/drawingml/2006/main">
            <a:ext uri="{FF2B5EF4-FFF2-40B4-BE49-F238E27FC236}">
              <a16:creationId xmlns:a16="http://schemas.microsoft.com/office/drawing/2014/main" id="{C6F150EC-115B-418A-988A-5830A616E014}"/>
            </a:ext>
          </a:extLst>
        </cdr:cNvPr>
        <cdr:cNvSpPr txBox="1"/>
      </cdr:nvSpPr>
      <cdr:spPr>
        <a:xfrm xmlns:a="http://schemas.openxmlformats.org/drawingml/2006/main">
          <a:off x="336870" y="4710030"/>
          <a:ext cx="548640" cy="182880"/>
        </a:xfrm>
        <a:prstGeom xmlns:a="http://schemas.openxmlformats.org/drawingml/2006/main" prst="rect">
          <a:avLst/>
        </a:prstGeom>
      </cdr:spPr>
      <cdr:txBody>
        <a:bodyPr xmlns:a="http://schemas.openxmlformats.org/drawingml/2006/main" vertOverflow="clip" horzOverflow="clip" wrap="none" rtlCol="0" anchor="ctr" anchorCtr="0"/>
        <a:lstStyle xmlns:a="http://schemas.openxmlformats.org/drawingml/2006/main"/>
        <a:p xmlns:a="http://schemas.openxmlformats.org/drawingml/2006/main">
          <a:pPr algn="r"/>
          <a:r>
            <a:rPr lang="en-US" sz="1200" b="1">
              <a:solidFill>
                <a:srgbClr val="0055B7"/>
              </a:solidFill>
              <a:latin typeface="Arial" panose="020B0604020202020204" pitchFamily="34" charset="0"/>
              <a:cs typeface="Arial" panose="020B0604020202020204" pitchFamily="34" charset="0"/>
            </a:rPr>
            <a:t>Low</a:t>
          </a:r>
        </a:p>
      </cdr:txBody>
    </cdr:sp>
  </cdr:relSizeAnchor>
  <cdr:relSizeAnchor xmlns:cdr="http://schemas.openxmlformats.org/drawingml/2006/chartDrawing">
    <cdr:from>
      <cdr:x>0.21025</cdr:x>
      <cdr:y>0.90427</cdr:y>
    </cdr:from>
    <cdr:to>
      <cdr:x>0.27353</cdr:x>
      <cdr:y>0.93333</cdr:y>
    </cdr:to>
    <cdr:sp macro="" textlink="">
      <cdr:nvSpPr>
        <cdr:cNvPr id="3" name="TextBox 1">
          <a:extLst xmlns:a="http://schemas.openxmlformats.org/drawingml/2006/main">
            <a:ext uri="{FF2B5EF4-FFF2-40B4-BE49-F238E27FC236}">
              <a16:creationId xmlns:a16="http://schemas.microsoft.com/office/drawing/2014/main" id="{FE420AE5-3802-47C1-8BE9-481CF68FE26A}"/>
            </a:ext>
          </a:extLst>
        </cdr:cNvPr>
        <cdr:cNvSpPr txBox="1"/>
      </cdr:nvSpPr>
      <cdr:spPr>
        <a:xfrm xmlns:a="http://schemas.openxmlformats.org/drawingml/2006/main">
          <a:off x="1822908" y="5690577"/>
          <a:ext cx="548640" cy="182880"/>
        </a:xfrm>
        <a:prstGeom xmlns:a="http://schemas.openxmlformats.org/drawingml/2006/main" prst="rect">
          <a:avLst/>
        </a:prstGeom>
      </cdr:spPr>
      <cdr:txBody>
        <a:bodyPr xmlns:a="http://schemas.openxmlformats.org/drawingml/2006/main" rot="0"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rgbClr val="0055B7"/>
              </a:solidFill>
              <a:latin typeface="Arial" panose="020B0604020202020204" pitchFamily="34" charset="0"/>
              <a:cs typeface="Arial" panose="020B0604020202020204" pitchFamily="34" charset="0"/>
            </a:rPr>
            <a:t>Low</a:t>
          </a:r>
        </a:p>
      </cdr:txBody>
    </cdr:sp>
  </cdr:relSizeAnchor>
  <cdr:relSizeAnchor xmlns:cdr="http://schemas.openxmlformats.org/drawingml/2006/chartDrawing">
    <cdr:from>
      <cdr:x>0.03391</cdr:x>
      <cdr:y>0.47047</cdr:y>
    </cdr:from>
    <cdr:to>
      <cdr:x>0.09718</cdr:x>
      <cdr:y>0.49874</cdr:y>
    </cdr:to>
    <cdr:sp macro="" textlink="">
      <cdr:nvSpPr>
        <cdr:cNvPr id="5" name="TextBox 1">
          <a:extLst xmlns:a="http://schemas.openxmlformats.org/drawingml/2006/main">
            <a:ext uri="{FF2B5EF4-FFF2-40B4-BE49-F238E27FC236}">
              <a16:creationId xmlns:a16="http://schemas.microsoft.com/office/drawing/2014/main" id="{D5D7B3C2-0B5B-4B26-A03A-A29EF1E13C3A}"/>
            </a:ext>
          </a:extLst>
        </cdr:cNvPr>
        <cdr:cNvSpPr txBox="1">
          <a:spLocks xmlns:a="http://schemas.openxmlformats.org/drawingml/2006/main"/>
        </cdr:cNvSpPr>
      </cdr:nvSpPr>
      <cdr:spPr>
        <a:xfrm xmlns:a="http://schemas.openxmlformats.org/drawingml/2006/main">
          <a:off x="293964" y="2960659"/>
          <a:ext cx="548640" cy="177931"/>
        </a:xfrm>
        <a:prstGeom xmlns:a="http://schemas.openxmlformats.org/drawingml/2006/main" prst="rect">
          <a:avLst/>
        </a:prstGeom>
      </cdr:spPr>
      <cdr:txBody>
        <a:bodyPr xmlns:a="http://schemas.openxmlformats.org/drawingml/2006/main" rot="0" vert="horz"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rgbClr val="0055B7"/>
              </a:solidFill>
              <a:latin typeface="Arial" panose="020B0604020202020204" pitchFamily="34" charset="0"/>
              <a:cs typeface="Arial" panose="020B0604020202020204" pitchFamily="34" charset="0"/>
            </a:rPr>
            <a:t>Medium</a:t>
          </a:r>
        </a:p>
      </cdr:txBody>
    </cdr:sp>
  </cdr:relSizeAnchor>
  <cdr:relSizeAnchor xmlns:cdr="http://schemas.openxmlformats.org/drawingml/2006/chartDrawing">
    <cdr:from>
      <cdr:x>0.44244</cdr:x>
      <cdr:y>0.90298</cdr:y>
    </cdr:from>
    <cdr:to>
      <cdr:x>0.50572</cdr:x>
      <cdr:y>0.93204</cdr:y>
    </cdr:to>
    <cdr:sp macro="" textlink="">
      <cdr:nvSpPr>
        <cdr:cNvPr id="6" name="TextBox 1">
          <a:extLst xmlns:a="http://schemas.openxmlformats.org/drawingml/2006/main">
            <a:ext uri="{FF2B5EF4-FFF2-40B4-BE49-F238E27FC236}">
              <a16:creationId xmlns:a16="http://schemas.microsoft.com/office/drawing/2014/main" id="{15A445DC-B1C3-49C8-AF96-8C80364D7EA3}"/>
            </a:ext>
          </a:extLst>
        </cdr:cNvPr>
        <cdr:cNvSpPr txBox="1"/>
      </cdr:nvSpPr>
      <cdr:spPr>
        <a:xfrm xmlns:a="http://schemas.openxmlformats.org/drawingml/2006/main">
          <a:off x="3836058" y="5682436"/>
          <a:ext cx="548640" cy="182880"/>
        </a:xfrm>
        <a:prstGeom xmlns:a="http://schemas.openxmlformats.org/drawingml/2006/main" prst="rect">
          <a:avLst/>
        </a:prstGeom>
      </cdr:spPr>
      <cdr:txBody>
        <a:bodyPr xmlns:a="http://schemas.openxmlformats.org/drawingml/2006/main" rot="0"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rgbClr val="0055B7"/>
              </a:solidFill>
              <a:latin typeface="Arial" panose="020B0604020202020204" pitchFamily="34" charset="0"/>
              <a:cs typeface="Arial" panose="020B0604020202020204" pitchFamily="34" charset="0"/>
            </a:rPr>
            <a:t>Medium</a:t>
          </a:r>
        </a:p>
      </cdr:txBody>
    </cdr:sp>
  </cdr:relSizeAnchor>
  <cdr:relSizeAnchor xmlns:cdr="http://schemas.openxmlformats.org/drawingml/2006/chartDrawing">
    <cdr:from>
      <cdr:x>0.04212</cdr:x>
      <cdr:y>0.21511</cdr:y>
    </cdr:from>
    <cdr:to>
      <cdr:x>0.10539</cdr:x>
      <cdr:y>0.24417</cdr:y>
    </cdr:to>
    <cdr:sp macro="" textlink="">
      <cdr:nvSpPr>
        <cdr:cNvPr id="7" name="TextBox 1">
          <a:extLst xmlns:a="http://schemas.openxmlformats.org/drawingml/2006/main">
            <a:ext uri="{FF2B5EF4-FFF2-40B4-BE49-F238E27FC236}">
              <a16:creationId xmlns:a16="http://schemas.microsoft.com/office/drawing/2014/main" id="{AC6D5F67-8455-472B-B0A4-FF5270994FA5}"/>
            </a:ext>
          </a:extLst>
        </cdr:cNvPr>
        <cdr:cNvSpPr txBox="1"/>
      </cdr:nvSpPr>
      <cdr:spPr>
        <a:xfrm xmlns:a="http://schemas.openxmlformats.org/drawingml/2006/main">
          <a:off x="365153" y="1353670"/>
          <a:ext cx="548640" cy="182880"/>
        </a:xfrm>
        <a:prstGeom xmlns:a="http://schemas.openxmlformats.org/drawingml/2006/main" prst="rect">
          <a:avLst/>
        </a:prstGeom>
      </cdr:spPr>
      <cdr:txBody>
        <a:bodyPr xmlns:a="http://schemas.openxmlformats.org/drawingml/2006/main" vert="horz"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b="1">
              <a:solidFill>
                <a:srgbClr val="0055B7"/>
              </a:solidFill>
              <a:latin typeface="Arial" panose="020B0604020202020204" pitchFamily="34" charset="0"/>
              <a:cs typeface="Arial" panose="020B0604020202020204" pitchFamily="34" charset="0"/>
            </a:rPr>
            <a:t>High</a:t>
          </a:r>
        </a:p>
      </cdr:txBody>
    </cdr:sp>
  </cdr:relSizeAnchor>
  <cdr:relSizeAnchor xmlns:cdr="http://schemas.openxmlformats.org/drawingml/2006/chartDrawing">
    <cdr:from>
      <cdr:x>0.67558</cdr:x>
      <cdr:y>0.9045</cdr:y>
    </cdr:from>
    <cdr:to>
      <cdr:x>0.73886</cdr:x>
      <cdr:y>0.93356</cdr:y>
    </cdr:to>
    <cdr:sp macro="" textlink="">
      <cdr:nvSpPr>
        <cdr:cNvPr id="8" name="TextBox 1">
          <a:extLst xmlns:a="http://schemas.openxmlformats.org/drawingml/2006/main">
            <a:ext uri="{FF2B5EF4-FFF2-40B4-BE49-F238E27FC236}">
              <a16:creationId xmlns:a16="http://schemas.microsoft.com/office/drawing/2014/main" id="{F2B238AD-D4C8-4AFC-B716-4116525C62A3}"/>
            </a:ext>
          </a:extLst>
        </cdr:cNvPr>
        <cdr:cNvSpPr txBox="1"/>
      </cdr:nvSpPr>
      <cdr:spPr>
        <a:xfrm xmlns:a="http://schemas.openxmlformats.org/drawingml/2006/main">
          <a:off x="5857437" y="5692041"/>
          <a:ext cx="548640" cy="182880"/>
        </a:xfrm>
        <a:prstGeom xmlns:a="http://schemas.openxmlformats.org/drawingml/2006/main" prst="rect">
          <a:avLst/>
        </a:prstGeom>
      </cdr:spPr>
      <cdr:txBody>
        <a:bodyPr xmlns:a="http://schemas.openxmlformats.org/drawingml/2006/main" rot="0"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rgbClr val="0055B7"/>
              </a:solidFill>
              <a:latin typeface="Arial" panose="020B0604020202020204" pitchFamily="34" charset="0"/>
              <a:cs typeface="Arial" panose="020B0604020202020204" pitchFamily="34" charset="0"/>
            </a:rPr>
            <a:t>High</a:t>
          </a:r>
        </a:p>
      </cdr:txBody>
    </cdr:sp>
  </cdr:relSizeAnchor>
  <cdr:relSizeAnchor xmlns:cdr="http://schemas.openxmlformats.org/drawingml/2006/chartDrawing">
    <cdr:from>
      <cdr:x>0.25846</cdr:x>
      <cdr:y>0.94049</cdr:y>
    </cdr:from>
    <cdr:to>
      <cdr:x>0.96805</cdr:x>
      <cdr:y>0.9996</cdr:y>
    </cdr:to>
    <cdr:sp macro="" textlink="">
      <cdr:nvSpPr>
        <cdr:cNvPr id="4" name="TextBox 3">
          <a:extLst xmlns:a="http://schemas.openxmlformats.org/drawingml/2006/main">
            <a:ext uri="{FF2B5EF4-FFF2-40B4-BE49-F238E27FC236}">
              <a16:creationId xmlns:a16="http://schemas.microsoft.com/office/drawing/2014/main" id="{AB407019-80BC-4748-85DF-397B74C23132}"/>
            </a:ext>
          </a:extLst>
        </cdr:cNvPr>
        <cdr:cNvSpPr txBox="1"/>
      </cdr:nvSpPr>
      <cdr:spPr>
        <a:xfrm xmlns:a="http://schemas.openxmlformats.org/drawingml/2006/main">
          <a:off x="2238760" y="5918546"/>
          <a:ext cx="6146505" cy="371980"/>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en-US" sz="900" i="1">
              <a:latin typeface="Arial" panose="020B0604020202020204" pitchFamily="34" charset="0"/>
              <a:cs typeface="Arial" panose="020B0604020202020204" pitchFamily="34" charset="0"/>
            </a:rPr>
            <a:t>Note:</a:t>
          </a:r>
          <a:r>
            <a:rPr lang="en-US" sz="900" i="1" baseline="0">
              <a:latin typeface="Arial" panose="020B0604020202020204" pitchFamily="34" charset="0"/>
              <a:cs typeface="Arial" panose="020B0604020202020204" pitchFamily="34" charset="0"/>
            </a:rPr>
            <a:t> Bubble sizes do not represent any data point, and are used to avoid superposition of multiple risks with the same risk profile, i.e., same probablility and impact.</a:t>
          </a:r>
          <a:endParaRPr lang="en-US" sz="900" i="1">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FB548A66-35CB-42B3-A6B7-FFF15352376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0.91282</cdr:y>
    </cdr:from>
    <cdr:to>
      <cdr:x>0.25899</cdr:x>
      <cdr:y>1</cdr:y>
    </cdr:to>
    <cdr:pic>
      <cdr:nvPicPr>
        <cdr:cNvPr id="10" name="Picture 9">
          <a:extLst xmlns:a="http://schemas.openxmlformats.org/drawingml/2006/main">
            <a:ext uri="{FF2B5EF4-FFF2-40B4-BE49-F238E27FC236}">
              <a16:creationId xmlns:a16="http://schemas.microsoft.com/office/drawing/2014/main" id="{0A9A37D6-59A9-4CE2-B5C0-ABD880B04AF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0" y="5744388"/>
          <a:ext cx="2243384" cy="548625"/>
        </a:xfrm>
        <a:prstGeom xmlns:a="http://schemas.openxmlformats.org/drawingml/2006/main" prst="rect">
          <a:avLst/>
        </a:prstGeom>
        <a:noFill xmlns:a="http://schemas.openxmlformats.org/drawingml/2006/main"/>
        <a:ln xmlns:a="http://schemas.openxmlformats.org/drawingml/2006/main">
          <a:noFill/>
        </a:ln>
      </cdr:spPr>
    </cdr:pic>
  </cdr:relSizeAnchor>
  <cdr:relSizeAnchor xmlns:cdr="http://schemas.openxmlformats.org/drawingml/2006/chartDrawing">
    <cdr:from>
      <cdr:x>0.00971</cdr:x>
      <cdr:y>0.56216</cdr:y>
    </cdr:from>
    <cdr:to>
      <cdr:x>0.10472</cdr:x>
      <cdr:y>0.60575</cdr:y>
    </cdr:to>
    <cdr:sp macro="" textlink="">
      <cdr:nvSpPr>
        <cdr:cNvPr id="2" name="TextBox 1">
          <a:extLst xmlns:a="http://schemas.openxmlformats.org/drawingml/2006/main">
            <a:ext uri="{FF2B5EF4-FFF2-40B4-BE49-F238E27FC236}">
              <a16:creationId xmlns:a16="http://schemas.microsoft.com/office/drawing/2014/main" id="{C6F150EC-115B-418A-988A-5830A616E014}"/>
            </a:ext>
          </a:extLst>
        </cdr:cNvPr>
        <cdr:cNvSpPr txBox="1"/>
      </cdr:nvSpPr>
      <cdr:spPr>
        <a:xfrm xmlns:a="http://schemas.openxmlformats.org/drawingml/2006/main">
          <a:off x="84148" y="3537697"/>
          <a:ext cx="822960" cy="274320"/>
        </a:xfrm>
        <a:prstGeom xmlns:a="http://schemas.openxmlformats.org/drawingml/2006/main" prst="rect">
          <a:avLst/>
        </a:prstGeom>
      </cdr:spPr>
      <cdr:txBody>
        <a:bodyPr xmlns:a="http://schemas.openxmlformats.org/drawingml/2006/main" vertOverflow="overflow" horzOverflow="overflow" wrap="none" rtlCol="0" anchor="ctr" anchorCtr="0"/>
        <a:lstStyle xmlns:a="http://schemas.openxmlformats.org/drawingml/2006/main"/>
        <a:p xmlns:a="http://schemas.openxmlformats.org/drawingml/2006/main">
          <a:pPr algn="r"/>
          <a:r>
            <a:rPr lang="en-US" sz="1100" b="1">
              <a:solidFill>
                <a:srgbClr val="0055B7"/>
              </a:solidFill>
              <a:latin typeface="Arial" panose="020B0604020202020204" pitchFamily="34" charset="0"/>
              <a:cs typeface="Arial" panose="020B0604020202020204" pitchFamily="34" charset="0"/>
            </a:rPr>
            <a:t>Low</a:t>
          </a:r>
        </a:p>
        <a:p xmlns:a="http://schemas.openxmlformats.org/drawingml/2006/main">
          <a:pPr algn="r"/>
          <a:r>
            <a:rPr lang="en-US" sz="1100" b="1">
              <a:solidFill>
                <a:srgbClr val="0055B7"/>
              </a:solidFill>
              <a:latin typeface="Arial" panose="020B0604020202020204" pitchFamily="34" charset="0"/>
              <a:cs typeface="Arial" panose="020B0604020202020204" pitchFamily="34" charset="0"/>
            </a:rPr>
            <a:t>Capacity</a:t>
          </a:r>
        </a:p>
      </cdr:txBody>
    </cdr:sp>
  </cdr:relSizeAnchor>
  <cdr:relSizeAnchor xmlns:cdr="http://schemas.openxmlformats.org/drawingml/2006/chartDrawing">
    <cdr:from>
      <cdr:x>0.38318</cdr:x>
      <cdr:y>0.90427</cdr:y>
    </cdr:from>
    <cdr:to>
      <cdr:x>0.44646</cdr:x>
      <cdr:y>0.93333</cdr:y>
    </cdr:to>
    <cdr:sp macro="" textlink="">
      <cdr:nvSpPr>
        <cdr:cNvPr id="3" name="TextBox 1">
          <a:extLst xmlns:a="http://schemas.openxmlformats.org/drawingml/2006/main">
            <a:ext uri="{FF2B5EF4-FFF2-40B4-BE49-F238E27FC236}">
              <a16:creationId xmlns:a16="http://schemas.microsoft.com/office/drawing/2014/main" id="{FE420AE5-3802-47C1-8BE9-481CF68FE26A}"/>
            </a:ext>
          </a:extLst>
        </cdr:cNvPr>
        <cdr:cNvSpPr txBox="1"/>
      </cdr:nvSpPr>
      <cdr:spPr>
        <a:xfrm xmlns:a="http://schemas.openxmlformats.org/drawingml/2006/main">
          <a:off x="3319145" y="5690583"/>
          <a:ext cx="548135" cy="182875"/>
        </a:xfrm>
        <a:prstGeom xmlns:a="http://schemas.openxmlformats.org/drawingml/2006/main" prst="rect">
          <a:avLst/>
        </a:prstGeom>
      </cdr:spPr>
      <cdr:txBody>
        <a:bodyPr xmlns:a="http://schemas.openxmlformats.org/drawingml/2006/main" rot="0"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rgbClr val="0055B7"/>
              </a:solidFill>
              <a:latin typeface="Arial" panose="020B0604020202020204" pitchFamily="34" charset="0"/>
              <a:cs typeface="Arial" panose="020B0604020202020204" pitchFamily="34" charset="0"/>
            </a:rPr>
            <a:t>Low</a:t>
          </a:r>
        </a:p>
      </cdr:txBody>
    </cdr:sp>
  </cdr:relSizeAnchor>
  <cdr:relSizeAnchor xmlns:cdr="http://schemas.openxmlformats.org/drawingml/2006/chartDrawing">
    <cdr:from>
      <cdr:x>0.01699</cdr:x>
      <cdr:y>0.35275</cdr:y>
    </cdr:from>
    <cdr:to>
      <cdr:x>0.112</cdr:x>
      <cdr:y>0.39634</cdr:y>
    </cdr:to>
    <cdr:sp macro="" textlink="">
      <cdr:nvSpPr>
        <cdr:cNvPr id="5" name="TextBox 1">
          <a:extLst xmlns:a="http://schemas.openxmlformats.org/drawingml/2006/main">
            <a:ext uri="{FF2B5EF4-FFF2-40B4-BE49-F238E27FC236}">
              <a16:creationId xmlns:a16="http://schemas.microsoft.com/office/drawing/2014/main" id="{D5D7B3C2-0B5B-4B26-A03A-A29EF1E13C3A}"/>
            </a:ext>
          </a:extLst>
        </cdr:cNvPr>
        <cdr:cNvSpPr txBox="1">
          <a:spLocks xmlns:a="http://schemas.openxmlformats.org/drawingml/2006/main"/>
        </cdr:cNvSpPr>
      </cdr:nvSpPr>
      <cdr:spPr>
        <a:xfrm xmlns:a="http://schemas.openxmlformats.org/drawingml/2006/main">
          <a:off x="147191" y="2219840"/>
          <a:ext cx="822960" cy="274320"/>
        </a:xfrm>
        <a:prstGeom xmlns:a="http://schemas.openxmlformats.org/drawingml/2006/main" prst="rect">
          <a:avLst/>
        </a:prstGeom>
      </cdr:spPr>
      <cdr:txBody>
        <a:bodyPr xmlns:a="http://schemas.openxmlformats.org/drawingml/2006/main" rot="0" vert="horz"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rgbClr val="0055B7"/>
              </a:solidFill>
              <a:latin typeface="Arial" panose="020B0604020202020204" pitchFamily="34" charset="0"/>
              <a:cs typeface="Arial" panose="020B0604020202020204" pitchFamily="34" charset="0"/>
            </a:rPr>
            <a:t>Medium</a:t>
          </a:r>
        </a:p>
        <a:p xmlns:a="http://schemas.openxmlformats.org/drawingml/2006/main">
          <a:pPr algn="ctr"/>
          <a:r>
            <a:rPr lang="en-US" sz="1100" b="1">
              <a:solidFill>
                <a:srgbClr val="0055B7"/>
              </a:solidFill>
              <a:latin typeface="Arial" panose="020B0604020202020204" pitchFamily="34" charset="0"/>
              <a:cs typeface="Arial" panose="020B0604020202020204" pitchFamily="34" charset="0"/>
            </a:rPr>
            <a:t>Capacity</a:t>
          </a:r>
        </a:p>
      </cdr:txBody>
    </cdr:sp>
  </cdr:relSizeAnchor>
  <cdr:relSizeAnchor xmlns:cdr="http://schemas.openxmlformats.org/drawingml/2006/chartDrawing">
    <cdr:from>
      <cdr:x>0.56838</cdr:x>
      <cdr:y>0.90815</cdr:y>
    </cdr:from>
    <cdr:to>
      <cdr:x>0.63166</cdr:x>
      <cdr:y>0.93721</cdr:y>
    </cdr:to>
    <cdr:sp macro="" textlink="">
      <cdr:nvSpPr>
        <cdr:cNvPr id="6" name="TextBox 1">
          <a:extLst xmlns:a="http://schemas.openxmlformats.org/drawingml/2006/main">
            <a:ext uri="{FF2B5EF4-FFF2-40B4-BE49-F238E27FC236}">
              <a16:creationId xmlns:a16="http://schemas.microsoft.com/office/drawing/2014/main" id="{15A445DC-B1C3-49C8-AF96-8C80364D7EA3}"/>
            </a:ext>
          </a:extLst>
        </cdr:cNvPr>
        <cdr:cNvSpPr txBox="1"/>
      </cdr:nvSpPr>
      <cdr:spPr>
        <a:xfrm xmlns:a="http://schemas.openxmlformats.org/drawingml/2006/main">
          <a:off x="4923336" y="5715030"/>
          <a:ext cx="548134" cy="182875"/>
        </a:xfrm>
        <a:prstGeom xmlns:a="http://schemas.openxmlformats.org/drawingml/2006/main" prst="rect">
          <a:avLst/>
        </a:prstGeom>
      </cdr:spPr>
      <cdr:txBody>
        <a:bodyPr xmlns:a="http://schemas.openxmlformats.org/drawingml/2006/main" rot="0"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rgbClr val="0055B7"/>
              </a:solidFill>
              <a:latin typeface="Arial" panose="020B0604020202020204" pitchFamily="34" charset="0"/>
              <a:cs typeface="Arial" panose="020B0604020202020204" pitchFamily="34" charset="0"/>
            </a:rPr>
            <a:t>Medium</a:t>
          </a:r>
        </a:p>
      </cdr:txBody>
    </cdr:sp>
  </cdr:relSizeAnchor>
  <cdr:relSizeAnchor xmlns:cdr="http://schemas.openxmlformats.org/drawingml/2006/chartDrawing">
    <cdr:from>
      <cdr:x>0.0111</cdr:x>
      <cdr:y>0.13749</cdr:y>
    </cdr:from>
    <cdr:to>
      <cdr:x>0.10611</cdr:x>
      <cdr:y>0.18108</cdr:y>
    </cdr:to>
    <cdr:sp macro="" textlink="">
      <cdr:nvSpPr>
        <cdr:cNvPr id="7" name="TextBox 1">
          <a:extLst xmlns:a="http://schemas.openxmlformats.org/drawingml/2006/main">
            <a:ext uri="{FF2B5EF4-FFF2-40B4-BE49-F238E27FC236}">
              <a16:creationId xmlns:a16="http://schemas.microsoft.com/office/drawing/2014/main" id="{AC6D5F67-8455-472B-B0A4-FF5270994FA5}"/>
            </a:ext>
          </a:extLst>
        </cdr:cNvPr>
        <cdr:cNvSpPr txBox="1"/>
      </cdr:nvSpPr>
      <cdr:spPr>
        <a:xfrm xmlns:a="http://schemas.openxmlformats.org/drawingml/2006/main">
          <a:off x="96192" y="865228"/>
          <a:ext cx="822960" cy="274320"/>
        </a:xfrm>
        <a:prstGeom xmlns:a="http://schemas.openxmlformats.org/drawingml/2006/main" prst="rect">
          <a:avLst/>
        </a:prstGeom>
      </cdr:spPr>
      <cdr:txBody>
        <a:bodyPr xmlns:a="http://schemas.openxmlformats.org/drawingml/2006/main" vert="horz"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b="1">
              <a:solidFill>
                <a:srgbClr val="0055B7"/>
              </a:solidFill>
              <a:latin typeface="Arial" panose="020B0604020202020204" pitchFamily="34" charset="0"/>
              <a:cs typeface="Arial" panose="020B0604020202020204" pitchFamily="34" charset="0"/>
            </a:rPr>
            <a:t>High</a:t>
          </a:r>
        </a:p>
        <a:p xmlns:a="http://schemas.openxmlformats.org/drawingml/2006/main">
          <a:pPr algn="r"/>
          <a:r>
            <a:rPr lang="en-US" sz="1100" b="1">
              <a:solidFill>
                <a:srgbClr val="0055B7"/>
              </a:solidFill>
              <a:latin typeface="Arial" panose="020B0604020202020204" pitchFamily="34" charset="0"/>
              <a:cs typeface="Arial" panose="020B0604020202020204" pitchFamily="34" charset="0"/>
            </a:rPr>
            <a:t>Capacity</a:t>
          </a:r>
        </a:p>
      </cdr:txBody>
    </cdr:sp>
  </cdr:relSizeAnchor>
  <cdr:relSizeAnchor xmlns:cdr="http://schemas.openxmlformats.org/drawingml/2006/chartDrawing">
    <cdr:from>
      <cdr:x>0.77332</cdr:x>
      <cdr:y>0.9045</cdr:y>
    </cdr:from>
    <cdr:to>
      <cdr:x>0.8366</cdr:x>
      <cdr:y>0.93356</cdr:y>
    </cdr:to>
    <cdr:sp macro="" textlink="">
      <cdr:nvSpPr>
        <cdr:cNvPr id="8" name="TextBox 1">
          <a:extLst xmlns:a="http://schemas.openxmlformats.org/drawingml/2006/main">
            <a:ext uri="{FF2B5EF4-FFF2-40B4-BE49-F238E27FC236}">
              <a16:creationId xmlns:a16="http://schemas.microsoft.com/office/drawing/2014/main" id="{F2B238AD-D4C8-4AFC-B716-4116525C62A3}"/>
            </a:ext>
          </a:extLst>
        </cdr:cNvPr>
        <cdr:cNvSpPr txBox="1"/>
      </cdr:nvSpPr>
      <cdr:spPr>
        <a:xfrm xmlns:a="http://schemas.openxmlformats.org/drawingml/2006/main">
          <a:off x="6698574" y="5692030"/>
          <a:ext cx="548135" cy="182875"/>
        </a:xfrm>
        <a:prstGeom xmlns:a="http://schemas.openxmlformats.org/drawingml/2006/main" prst="rect">
          <a:avLst/>
        </a:prstGeom>
      </cdr:spPr>
      <cdr:txBody>
        <a:bodyPr xmlns:a="http://schemas.openxmlformats.org/drawingml/2006/main" rot="0"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rgbClr val="0055B7"/>
              </a:solidFill>
              <a:latin typeface="Arial" panose="020B0604020202020204" pitchFamily="34" charset="0"/>
              <a:cs typeface="Arial" panose="020B0604020202020204" pitchFamily="34" charset="0"/>
            </a:rPr>
            <a:t>High</a:t>
          </a:r>
        </a:p>
      </cdr:txBody>
    </cdr:sp>
  </cdr:relSizeAnchor>
  <cdr:relSizeAnchor xmlns:cdr="http://schemas.openxmlformats.org/drawingml/2006/chartDrawing">
    <cdr:from>
      <cdr:x>0.17034</cdr:x>
      <cdr:y>0.90329</cdr:y>
    </cdr:from>
    <cdr:to>
      <cdr:x>0.23362</cdr:x>
      <cdr:y>0.93235</cdr:y>
    </cdr:to>
    <cdr:sp macro="" textlink="">
      <cdr:nvSpPr>
        <cdr:cNvPr id="11" name="TextBox 1">
          <a:extLst xmlns:a="http://schemas.openxmlformats.org/drawingml/2006/main">
            <a:ext uri="{FF2B5EF4-FFF2-40B4-BE49-F238E27FC236}">
              <a16:creationId xmlns:a16="http://schemas.microsoft.com/office/drawing/2014/main" id="{EB83421F-9D8E-4CBD-8B58-FB4835DA0C21}"/>
            </a:ext>
          </a:extLst>
        </cdr:cNvPr>
        <cdr:cNvSpPr txBox="1"/>
      </cdr:nvSpPr>
      <cdr:spPr>
        <a:xfrm xmlns:a="http://schemas.openxmlformats.org/drawingml/2006/main">
          <a:off x="1475480" y="5684389"/>
          <a:ext cx="548135" cy="182875"/>
        </a:xfrm>
        <a:prstGeom xmlns:a="http://schemas.openxmlformats.org/drawingml/2006/main" prst="rect">
          <a:avLst/>
        </a:prstGeom>
      </cdr:spPr>
      <cdr:txBody>
        <a:bodyPr xmlns:a="http://schemas.openxmlformats.org/drawingml/2006/main" rot="0"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rgbClr val="0055B7"/>
              </a:solidFill>
              <a:latin typeface="Arial" panose="020B0604020202020204" pitchFamily="34" charset="0"/>
              <a:cs typeface="Arial" panose="020B0604020202020204" pitchFamily="34" charset="0"/>
            </a:rPr>
            <a:t>Insignificant</a:t>
          </a:r>
        </a:p>
      </cdr:txBody>
    </cdr:sp>
  </cdr:relSizeAnchor>
  <cdr:relSizeAnchor xmlns:cdr="http://schemas.openxmlformats.org/drawingml/2006/chartDrawing">
    <cdr:from>
      <cdr:x>0.00868</cdr:x>
      <cdr:y>0.77004</cdr:y>
    </cdr:from>
    <cdr:to>
      <cdr:x>0.10369</cdr:x>
      <cdr:y>0.81363</cdr:y>
    </cdr:to>
    <cdr:sp macro="" textlink="">
      <cdr:nvSpPr>
        <cdr:cNvPr id="12" name="TextBox 1">
          <a:extLst xmlns:a="http://schemas.openxmlformats.org/drawingml/2006/main">
            <a:ext uri="{FF2B5EF4-FFF2-40B4-BE49-F238E27FC236}">
              <a16:creationId xmlns:a16="http://schemas.microsoft.com/office/drawing/2014/main" id="{BAC9870F-9782-4EC4-95C6-2CABE963FD65}"/>
            </a:ext>
          </a:extLst>
        </cdr:cNvPr>
        <cdr:cNvSpPr txBox="1"/>
      </cdr:nvSpPr>
      <cdr:spPr>
        <a:xfrm xmlns:a="http://schemas.openxmlformats.org/drawingml/2006/main">
          <a:off x="75223" y="4845863"/>
          <a:ext cx="822960" cy="274320"/>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b="1">
              <a:solidFill>
                <a:srgbClr val="0055B7"/>
              </a:solidFill>
              <a:latin typeface="Arial" panose="020B0604020202020204" pitchFamily="34" charset="0"/>
              <a:cs typeface="Arial" panose="020B0604020202020204" pitchFamily="34" charset="0"/>
            </a:rPr>
            <a:t>Resistant</a:t>
          </a:r>
        </a:p>
        <a:p xmlns:a="http://schemas.openxmlformats.org/drawingml/2006/main">
          <a:pPr algn="r"/>
          <a:r>
            <a:rPr lang="en-US" sz="1100" b="1">
              <a:solidFill>
                <a:srgbClr val="0055B7"/>
              </a:solidFill>
              <a:latin typeface="Arial" panose="020B0604020202020204" pitchFamily="34" charset="0"/>
              <a:cs typeface="Arial" panose="020B0604020202020204" pitchFamily="34" charset="0"/>
            </a:rPr>
            <a:t>to</a:t>
          </a:r>
          <a:r>
            <a:rPr lang="en-US" sz="1100" b="1" baseline="0">
              <a:solidFill>
                <a:srgbClr val="0055B7"/>
              </a:solidFill>
              <a:latin typeface="Arial" panose="020B0604020202020204" pitchFamily="34" charset="0"/>
              <a:cs typeface="Arial" panose="020B0604020202020204" pitchFamily="34" charset="0"/>
            </a:rPr>
            <a:t> Change</a:t>
          </a:r>
          <a:endParaRPr lang="en-US" sz="1100" b="1">
            <a:solidFill>
              <a:srgbClr val="0055B7"/>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0</xdr:colOff>
      <xdr:row>5</xdr:row>
      <xdr:rowOff>161926</xdr:rowOff>
    </xdr:from>
    <xdr:to>
      <xdr:col>6</xdr:col>
      <xdr:colOff>0</xdr:colOff>
      <xdr:row>6</xdr:row>
      <xdr:rowOff>85726</xdr:rowOff>
    </xdr:to>
    <xdr:sp macro="" textlink="">
      <xdr:nvSpPr>
        <xdr:cNvPr id="3" name="Arrow: Left-Right 2">
          <a:extLst>
            <a:ext uri="{FF2B5EF4-FFF2-40B4-BE49-F238E27FC236}">
              <a16:creationId xmlns:a16="http://schemas.microsoft.com/office/drawing/2014/main" id="{25C9595D-8C59-493F-B419-D0A9371FE148}"/>
            </a:ext>
          </a:extLst>
        </xdr:cNvPr>
        <xdr:cNvSpPr/>
      </xdr:nvSpPr>
      <xdr:spPr>
        <a:xfrm rot="10800000">
          <a:off x="4991100" y="1704976"/>
          <a:ext cx="1695450" cy="152400"/>
        </a:xfrm>
        <a:prstGeom prst="leftRightArrow">
          <a:avLst/>
        </a:prstGeom>
        <a:gradFill flip="none" rotWithShape="1">
          <a:gsLst>
            <a:gs pos="0">
              <a:srgbClr val="92D050"/>
            </a:gs>
            <a:gs pos="100000">
              <a:srgbClr val="FF0000"/>
            </a:gs>
          </a:gsLst>
          <a:lin ang="0" scaled="0"/>
          <a:tileRect/>
        </a:gradFill>
        <a:ln>
          <a:solidFill>
            <a:srgbClr val="0F243E"/>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editAs="oneCell">
    <xdr:from>
      <xdr:col>9</xdr:col>
      <xdr:colOff>171450</xdr:colOff>
      <xdr:row>0</xdr:row>
      <xdr:rowOff>0</xdr:rowOff>
    </xdr:from>
    <xdr:to>
      <xdr:col>12</xdr:col>
      <xdr:colOff>838403</xdr:colOff>
      <xdr:row>0</xdr:row>
      <xdr:rowOff>621958</xdr:rowOff>
    </xdr:to>
    <xdr:pic>
      <xdr:nvPicPr>
        <xdr:cNvPr id="4" name="Picture 3">
          <a:extLst>
            <a:ext uri="{FF2B5EF4-FFF2-40B4-BE49-F238E27FC236}">
              <a16:creationId xmlns:a16="http://schemas.microsoft.com/office/drawing/2014/main" id="{E623060B-02EE-47C0-BBA6-6CD07F8252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4475" y="0"/>
          <a:ext cx="2543378" cy="62195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561975</xdr:colOff>
      <xdr:row>0</xdr:row>
      <xdr:rowOff>0</xdr:rowOff>
    </xdr:from>
    <xdr:to>
      <xdr:col>10</xdr:col>
      <xdr:colOff>762203</xdr:colOff>
      <xdr:row>0</xdr:row>
      <xdr:rowOff>621958</xdr:rowOff>
    </xdr:to>
    <xdr:pic>
      <xdr:nvPicPr>
        <xdr:cNvPr id="3" name="Picture 2">
          <a:extLst>
            <a:ext uri="{FF2B5EF4-FFF2-40B4-BE49-F238E27FC236}">
              <a16:creationId xmlns:a16="http://schemas.microsoft.com/office/drawing/2014/main" id="{CEF53575-998D-4E9A-8960-CACC3C7175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2125" y="0"/>
          <a:ext cx="2543378" cy="6219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304800</xdr:colOff>
      <xdr:row>0</xdr:row>
      <xdr:rowOff>9525</xdr:rowOff>
    </xdr:from>
    <xdr:to>
      <xdr:col>8</xdr:col>
      <xdr:colOff>705053</xdr:colOff>
      <xdr:row>1</xdr:row>
      <xdr:rowOff>2833</xdr:rowOff>
    </xdr:to>
    <xdr:pic>
      <xdr:nvPicPr>
        <xdr:cNvPr id="3" name="Picture 2">
          <a:extLst>
            <a:ext uri="{FF2B5EF4-FFF2-40B4-BE49-F238E27FC236}">
              <a16:creationId xmlns:a16="http://schemas.microsoft.com/office/drawing/2014/main" id="{C32102DE-8A55-4F5B-884D-8E79804E6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7775" y="9525"/>
          <a:ext cx="2543378" cy="621958"/>
        </a:xfrm>
        <a:prstGeom prst="rect">
          <a:avLst/>
        </a:prstGeom>
        <a:noFill/>
        <a:ln>
          <a:noFill/>
        </a:ln>
      </xdr:spPr>
    </xdr:pic>
    <xdr:clientData/>
  </xdr:twoCellAnchor>
  <xdr:twoCellAnchor>
    <xdr:from>
      <xdr:col>16373</xdr:col>
      <xdr:colOff>519112</xdr:colOff>
      <xdr:row>12</xdr:row>
      <xdr:rowOff>180975</xdr:rowOff>
    </xdr:from>
    <xdr:to>
      <xdr:col>16381</xdr:col>
      <xdr:colOff>366712</xdr:colOff>
      <xdr:row>25</xdr:row>
      <xdr:rowOff>142875</xdr:rowOff>
    </xdr:to>
    <xdr:graphicFrame macro="">
      <xdr:nvGraphicFramePr>
        <xdr:cNvPr id="7" name="Chart 6">
          <a:extLst>
            <a:ext uri="{FF2B5EF4-FFF2-40B4-BE49-F238E27FC236}">
              <a16:creationId xmlns:a16="http://schemas.microsoft.com/office/drawing/2014/main" id="{6357A6B9-D191-4179-9D42-13BE4A769E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5D3AA7BC-68B3-40B3-A4EE-AC2CE76280A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0.00305</cdr:x>
      <cdr:y>0.89811</cdr:y>
    </cdr:from>
    <cdr:to>
      <cdr:x>0.29667</cdr:x>
      <cdr:y>0.99694</cdr:y>
    </cdr:to>
    <cdr:pic>
      <cdr:nvPicPr>
        <cdr:cNvPr id="4" name="Picture 3">
          <a:extLst xmlns:a="http://schemas.openxmlformats.org/drawingml/2006/main">
            <a:ext uri="{FF2B5EF4-FFF2-40B4-BE49-F238E27FC236}">
              <a16:creationId xmlns:a16="http://schemas.microsoft.com/office/drawing/2014/main" id="{C32102DE-8A55-4F5B-884D-8E79804E6FE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377" y="5651826"/>
          <a:ext cx="2543378" cy="621958"/>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7.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9616EB14-E955-423B-9645-BAEBD8C5163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0.00117</cdr:x>
      <cdr:y>0.91282</cdr:y>
    </cdr:from>
    <cdr:to>
      <cdr:x>0.26016</cdr:x>
      <cdr:y>1</cdr:y>
    </cdr:to>
    <cdr:pic>
      <cdr:nvPicPr>
        <cdr:cNvPr id="4" name="Picture 3">
          <a:extLst xmlns:a="http://schemas.openxmlformats.org/drawingml/2006/main">
            <a:ext uri="{FF2B5EF4-FFF2-40B4-BE49-F238E27FC236}">
              <a16:creationId xmlns:a16="http://schemas.microsoft.com/office/drawing/2014/main" id="{B6D33BBC-48A3-4A07-8975-F3E6C1397BC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0137" y="5744373"/>
          <a:ext cx="2243380" cy="54864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9.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F61080F8-67EA-4E6A-9DE4-F7018520C3B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OpEx\SET%20Tools%20and%20Templates\Operational_Excellence_Project_Intake_Form_v1.1_DRAFT%20(DO%20NOT%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ake Form"/>
      <sheetName val="Prioritization"/>
      <sheetName val="Risks"/>
      <sheetName val="Project Dashboard"/>
      <sheetName val="Priority Chart-Normal Scores"/>
      <sheetName val="Priority Chart-Weighted Scores"/>
      <sheetName val="Risk Chart"/>
      <sheetName val="Change Management Chart"/>
      <sheetName val="Reference Data"/>
      <sheetName val="Change Log"/>
    </sheetNames>
    <sheetDataSet>
      <sheetData sheetId="0"/>
      <sheetData sheetId="1"/>
      <sheetData sheetId="2"/>
      <sheetData sheetId="3"/>
      <sheetData sheetId="4" refreshError="1"/>
      <sheetData sheetId="5" refreshError="1"/>
      <sheetData sheetId="6" refreshError="1"/>
      <sheetData sheetId="7" refreshError="1"/>
      <sheetData sheetId="8">
        <row r="2">
          <cell r="F2" t="str">
            <v>ArcGIS</v>
          </cell>
          <cell r="G2" t="str">
            <v>Finance</v>
          </cell>
        </row>
        <row r="3">
          <cell r="F3" t="str">
            <v>Archibus - Space Inventory &amp; Planning</v>
          </cell>
          <cell r="G3" t="str">
            <v>HCM</v>
          </cell>
        </row>
        <row r="4">
          <cell r="F4" t="str">
            <v>Arts Datamart</v>
          </cell>
          <cell r="G4" t="str">
            <v>Student</v>
          </cell>
        </row>
        <row r="5">
          <cell r="F5" t="str">
            <v>Blackbaud CRM</v>
          </cell>
          <cell r="L5" t="str">
            <v xml:space="preserve"> - Change Management Assessment Matrix</v>
          </cell>
        </row>
        <row r="6">
          <cell r="F6" t="str">
            <v>BLUE</v>
          </cell>
        </row>
        <row r="7">
          <cell r="F7" t="str">
            <v>Broadcast Email System Campaigner</v>
          </cell>
        </row>
        <row r="8">
          <cell r="F8" t="str">
            <v>CABI</v>
          </cell>
        </row>
        <row r="9">
          <cell r="F9" t="str">
            <v>ChargeBack</v>
          </cell>
        </row>
        <row r="10">
          <cell r="F10" t="str">
            <v>Child Care Management System</v>
          </cell>
        </row>
        <row r="11">
          <cell r="F11" t="str">
            <v>Conflict of Interest System</v>
          </cell>
        </row>
        <row r="12">
          <cell r="F12" t="str">
            <v>Consolidated Billing Module (CBM)</v>
          </cell>
        </row>
        <row r="13">
          <cell r="F13" t="str">
            <v>ePayment</v>
          </cell>
        </row>
        <row r="14">
          <cell r="F14" t="str">
            <v>Hyperion Budgeting and Planning</v>
          </cell>
        </row>
        <row r="15">
          <cell r="F15" t="str">
            <v>IAM DB (Person Hub)</v>
          </cell>
        </row>
        <row r="16">
          <cell r="F16" t="str">
            <v>Integrated Sessional Information System (ISIS)</v>
          </cell>
        </row>
        <row r="17">
          <cell r="F17" t="str">
            <v>Meal Plan System</v>
          </cell>
        </row>
        <row r="18">
          <cell r="F18" t="str">
            <v>Microsoft Dynamics NAV</v>
          </cell>
        </row>
        <row r="19">
          <cell r="F19" t="str">
            <v>Nursing Practice ePortfolio</v>
          </cell>
        </row>
        <row r="20">
          <cell r="F20" t="str">
            <v>Optimum Control</v>
          </cell>
        </row>
        <row r="21">
          <cell r="F21" t="str">
            <v>Pension Administration System</v>
          </cell>
        </row>
        <row r="22">
          <cell r="F22" t="str">
            <v>Pinnacle Billing System</v>
          </cell>
        </row>
        <row r="23">
          <cell r="F23" t="str">
            <v>Planon</v>
          </cell>
        </row>
        <row r="24">
          <cell r="F24" t="str">
            <v>RISe (Research Information Services)</v>
          </cell>
        </row>
        <row r="25">
          <cell r="F25" t="str">
            <v>ServiceNow</v>
          </cell>
        </row>
        <row r="26">
          <cell r="F26" t="str">
            <v>SIS Interim Architecture</v>
          </cell>
        </row>
        <row r="27">
          <cell r="F27" t="str">
            <v>SITS/eVision Online Graduate Admission System</v>
          </cell>
        </row>
        <row r="28">
          <cell r="F28" t="str">
            <v>Student Housing Management System</v>
          </cell>
        </row>
        <row r="29">
          <cell r="F29" t="str">
            <v>Student Registration System (SRS)</v>
          </cell>
        </row>
        <row r="30">
          <cell r="F30" t="str">
            <v>Sympa Mailing List System</v>
          </cell>
        </row>
        <row r="31">
          <cell r="F31" t="str">
            <v>TeachEval</v>
          </cell>
        </row>
        <row r="32">
          <cell r="F32" t="str">
            <v>Teaching Tracking &amp; Payment System</v>
          </cell>
        </row>
        <row r="33">
          <cell r="F33" t="str">
            <v>UBC Alert</v>
          </cell>
        </row>
        <row r="34">
          <cell r="F34" t="str">
            <v>UBC Bulleting Sendy</v>
          </cell>
        </row>
        <row r="35">
          <cell r="F35" t="str">
            <v>UBC Card (One Card)</v>
          </cell>
        </row>
        <row r="36">
          <cell r="F36" t="str">
            <v>UBC Directory</v>
          </cell>
        </row>
        <row r="37">
          <cell r="F37" t="str">
            <v>Utility Management System</v>
          </cell>
        </row>
        <row r="38">
          <cell r="F38" t="str">
            <v>Visual RATEX</v>
          </cell>
        </row>
        <row r="39">
          <cell r="F39" t="str">
            <v>Voyager</v>
          </cell>
        </row>
        <row r="40">
          <cell r="F40" t="str">
            <v>Workday</v>
          </cell>
        </row>
      </sheetData>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2FED9C-A29A-4206-8E3E-7BA56A2A3774}" name="Table1" displayName="Table1" ref="A1:I51" totalsRowShown="0" headerRowDxfId="10" dataDxfId="9">
  <autoFilter ref="A1:I51" xr:uid="{12772E83-E256-47CA-9A22-1E6AF04D42B5}"/>
  <tableColumns count="9">
    <tableColumn id="1" xr3:uid="{9A38AAD0-EE6D-454B-BA68-4C4284E07E44}" name="#" dataDxfId="8"/>
    <tableColumn id="2" xr3:uid="{C7C7AD1B-E8CD-4E61-A594-0B07369BC173}" name="Date" dataDxfId="7"/>
    <tableColumn id="3" xr3:uid="{4BC50192-428F-466B-BF2F-1799C458DC27}" name="Feedback Received From" dataDxfId="6"/>
    <tableColumn id="4" xr3:uid="{777077CF-45F1-46A5-91CF-F5CB4A4D3BB0}" name="Tab" dataDxfId="5"/>
    <tableColumn id="5" xr3:uid="{20FB0796-D962-41E7-AAAD-B2CFB185B2E7}" name="Section" dataDxfId="4"/>
    <tableColumn id="6" xr3:uid="{46222C5C-82AD-4B26-9A13-5D9F518F284D}" name="Change" dataDxfId="3"/>
    <tableColumn id="9" xr3:uid="{F4D4FB4B-37B2-417A-B8E9-A94A83EE0B8C}" name="Approved" dataDxfId="2"/>
    <tableColumn id="7" xr3:uid="{ED285067-7158-4876-AD6C-122498FBCB90}" name="Version" dataDxfId="1"/>
    <tableColumn id="8" xr3:uid="{842ABCCA-2710-4DE4-BB59-43D9A5E462A0}" name="Implemented on Website 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opex.ubc.ca/home-page/about/team/" TargetMode="External"/><Relationship Id="rId7" Type="http://schemas.openxmlformats.org/officeDocument/2006/relationships/vmlDrawing" Target="../drawings/vmlDrawing1.vml"/><Relationship Id="rId2" Type="http://schemas.openxmlformats.org/officeDocument/2006/relationships/hyperlink" Target="https://opex.ubc.ca/training-coaching/toolkits-and-templates/" TargetMode="External"/><Relationship Id="rId1" Type="http://schemas.openxmlformats.org/officeDocument/2006/relationships/hyperlink" Target="https://opex.ubc.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opex.ubc.ca/home-page/about/contact-u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opex.ubc.ca/home-page/about/contact-us/" TargetMode="External"/><Relationship Id="rId3" Type="http://schemas.openxmlformats.org/officeDocument/2006/relationships/hyperlink" Target="http://vpfo-automation-2020.sites.olt.ubc.ca/about/trish-pekeles/" TargetMode="External"/><Relationship Id="rId7" Type="http://schemas.openxmlformats.org/officeDocument/2006/relationships/hyperlink" Target="https://opex.ubc.ca/home-page/about/team/" TargetMode="External"/><Relationship Id="rId2" Type="http://schemas.openxmlformats.org/officeDocument/2006/relationships/hyperlink" Target="http://vpfo-automation-2020.sites.olt.ubc.ca/training-coaching/toolkits-and-templates/" TargetMode="External"/><Relationship Id="rId1" Type="http://schemas.openxmlformats.org/officeDocument/2006/relationships/hyperlink" Target="http://vpfo-automation-2020.sites.olt.ubc.ca/" TargetMode="External"/><Relationship Id="rId6" Type="http://schemas.openxmlformats.org/officeDocument/2006/relationships/hyperlink" Target="https://opex.ubc.ca/training-coaching/toolkits-and-templates/" TargetMode="External"/><Relationship Id="rId5" Type="http://schemas.openxmlformats.org/officeDocument/2006/relationships/hyperlink" Target="https://opex.ubc.ca/" TargetMode="External"/><Relationship Id="rId10" Type="http://schemas.openxmlformats.org/officeDocument/2006/relationships/drawing" Target="../drawings/drawing2.xml"/><Relationship Id="rId4" Type="http://schemas.openxmlformats.org/officeDocument/2006/relationships/hyperlink" Target="http://vpfo-automation-2020.sites.olt.ubc.ca/about/contact-u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pex.ubc.ca/home-page/about/contact-us/" TargetMode="External"/><Relationship Id="rId7" Type="http://schemas.openxmlformats.org/officeDocument/2006/relationships/drawing" Target="../drawings/drawing3.xml"/><Relationship Id="rId2" Type="http://schemas.openxmlformats.org/officeDocument/2006/relationships/hyperlink" Target="https://opex.ubc.ca/home-page/about/team/" TargetMode="External"/><Relationship Id="rId1" Type="http://schemas.openxmlformats.org/officeDocument/2006/relationships/hyperlink" Target="http://vpfo-automation-2020.sites.olt.ubc.ca/" TargetMode="External"/><Relationship Id="rId6" Type="http://schemas.openxmlformats.org/officeDocument/2006/relationships/printerSettings" Target="../printerSettings/printerSettings3.bin"/><Relationship Id="rId5" Type="http://schemas.openxmlformats.org/officeDocument/2006/relationships/hyperlink" Target="https://opex.ubc.ca/training-coaching/toolkits-and-templates/" TargetMode="External"/><Relationship Id="rId4" Type="http://schemas.openxmlformats.org/officeDocument/2006/relationships/hyperlink" Target="https://opex.ubc.c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P48"/>
  <sheetViews>
    <sheetView showGridLines="0" showRowColHeaders="0" tabSelected="1" zoomScaleNormal="100" workbookViewId="0">
      <pane xSplit="7" ySplit="4" topLeftCell="H5" activePane="bottomRight" state="frozen"/>
      <selection pane="topRight" activeCell="H1" sqref="H1"/>
      <selection pane="bottomLeft" activeCell="A5" sqref="A5"/>
      <selection pane="bottomRight" activeCell="D5" sqref="D5:F5"/>
    </sheetView>
  </sheetViews>
  <sheetFormatPr defaultColWidth="8.85546875" defaultRowHeight="12.75" outlineLevelRow="1" x14ac:dyDescent="0.2"/>
  <cols>
    <col min="1" max="2" width="2.7109375" style="45" customWidth="1"/>
    <col min="3" max="3" width="30.7109375" style="45" customWidth="1"/>
    <col min="4" max="4" width="40.7109375" style="45" customWidth="1"/>
    <col min="5" max="5" width="10.7109375" style="45" customWidth="1"/>
    <col min="6" max="6" width="30.7109375" style="45" customWidth="1"/>
    <col min="7" max="7" width="3.42578125" style="45" customWidth="1"/>
    <col min="8" max="16384" width="8.85546875" style="14"/>
  </cols>
  <sheetData>
    <row r="1" spans="1:16" s="10" customFormat="1" ht="50.1" customHeight="1" x14ac:dyDescent="0.2">
      <c r="A1" s="36"/>
      <c r="B1" s="36"/>
      <c r="C1" s="104" t="s">
        <v>16</v>
      </c>
      <c r="D1" s="104"/>
      <c r="E1" s="105"/>
      <c r="F1" s="105"/>
      <c r="G1" s="36"/>
      <c r="H1" s="9"/>
      <c r="I1" s="9"/>
      <c r="J1" s="9"/>
      <c r="K1" s="9"/>
      <c r="L1" s="9"/>
      <c r="M1" s="9"/>
    </row>
    <row r="2" spans="1:16" s="11" customFormat="1" ht="18" customHeight="1" x14ac:dyDescent="0.2">
      <c r="A2" s="37"/>
      <c r="B2" s="37"/>
      <c r="C2" s="101" t="s">
        <v>36</v>
      </c>
      <c r="D2" s="106"/>
      <c r="E2" s="107" t="s">
        <v>378</v>
      </c>
      <c r="F2" s="108"/>
      <c r="G2" s="37"/>
    </row>
    <row r="3" spans="1:16" s="12" customFormat="1" ht="68.099999999999994" customHeight="1" x14ac:dyDescent="0.2">
      <c r="A3" s="38"/>
      <c r="B3" s="38"/>
      <c r="C3" s="109" t="s">
        <v>314</v>
      </c>
      <c r="D3" s="110"/>
      <c r="E3" s="110"/>
      <c r="F3" s="111"/>
      <c r="G3" s="38"/>
      <c r="H3" s="112"/>
      <c r="I3" s="112"/>
      <c r="J3" s="112"/>
      <c r="K3" s="112"/>
      <c r="L3" s="112"/>
      <c r="M3" s="112"/>
      <c r="N3" s="112"/>
      <c r="O3" s="112"/>
      <c r="P3" s="112"/>
    </row>
    <row r="4" spans="1:16" s="11" customFormat="1" ht="20.100000000000001" customHeight="1" x14ac:dyDescent="0.2">
      <c r="A4" s="37"/>
      <c r="B4" s="37"/>
      <c r="C4" s="101" t="s">
        <v>3</v>
      </c>
      <c r="D4" s="101"/>
      <c r="E4" s="101"/>
      <c r="F4" s="101"/>
      <c r="G4" s="37"/>
    </row>
    <row r="5" spans="1:16" s="12" customFormat="1" ht="20.100000000000001" customHeight="1" x14ac:dyDescent="0.2">
      <c r="A5" s="38"/>
      <c r="B5" s="38"/>
      <c r="C5" s="23" t="s">
        <v>282</v>
      </c>
      <c r="D5" s="103"/>
      <c r="E5" s="103"/>
      <c r="F5" s="103"/>
      <c r="G5" s="38"/>
    </row>
    <row r="6" spans="1:16" s="12" customFormat="1" ht="20.100000000000001" customHeight="1" x14ac:dyDescent="0.2">
      <c r="A6" s="38"/>
      <c r="B6" s="38"/>
      <c r="C6" s="24" t="s">
        <v>283</v>
      </c>
      <c r="D6" s="103"/>
      <c r="E6" s="103"/>
      <c r="F6" s="103"/>
      <c r="G6" s="38"/>
    </row>
    <row r="7" spans="1:16" s="12" customFormat="1" ht="20.100000000000001" customHeight="1" x14ac:dyDescent="0.2">
      <c r="A7" s="38"/>
      <c r="B7" s="38"/>
      <c r="C7" s="25" t="s">
        <v>284</v>
      </c>
      <c r="D7" s="103"/>
      <c r="E7" s="103"/>
      <c r="F7" s="103"/>
      <c r="G7" s="38"/>
    </row>
    <row r="8" spans="1:16" s="12" customFormat="1" ht="20.100000000000001" customHeight="1" x14ac:dyDescent="0.2">
      <c r="A8" s="38"/>
      <c r="B8" s="38"/>
      <c r="C8" s="25" t="s">
        <v>261</v>
      </c>
      <c r="D8" s="103"/>
      <c r="E8" s="103"/>
      <c r="F8" s="103"/>
      <c r="G8" s="38"/>
    </row>
    <row r="9" spans="1:16" s="12" customFormat="1" ht="20.100000000000001" customHeight="1" x14ac:dyDescent="0.2">
      <c r="A9" s="38"/>
      <c r="B9" s="38"/>
      <c r="C9" s="101" t="s">
        <v>40</v>
      </c>
      <c r="D9" s="101"/>
      <c r="E9" s="101"/>
      <c r="F9" s="101"/>
      <c r="G9" s="38"/>
    </row>
    <row r="10" spans="1:16" s="12" customFormat="1" ht="72" customHeight="1" x14ac:dyDescent="0.2">
      <c r="A10" s="38"/>
      <c r="B10" s="96" t="s">
        <v>25</v>
      </c>
      <c r="C10" s="23" t="s">
        <v>285</v>
      </c>
      <c r="D10" s="100"/>
      <c r="E10" s="100"/>
      <c r="F10" s="100"/>
      <c r="G10" s="38"/>
    </row>
    <row r="11" spans="1:16" s="12" customFormat="1" ht="72" customHeight="1" x14ac:dyDescent="0.2">
      <c r="A11" s="38"/>
      <c r="B11" s="97"/>
      <c r="C11" s="24" t="s">
        <v>286</v>
      </c>
      <c r="D11" s="100"/>
      <c r="E11" s="100"/>
      <c r="F11" s="100"/>
      <c r="G11" s="38"/>
    </row>
    <row r="12" spans="1:16" s="12" customFormat="1" ht="54" customHeight="1" x14ac:dyDescent="0.2">
      <c r="A12" s="38"/>
      <c r="B12" s="98"/>
      <c r="C12" s="23" t="s">
        <v>39</v>
      </c>
      <c r="D12" s="100"/>
      <c r="E12" s="100"/>
      <c r="F12" s="100"/>
      <c r="G12" s="38"/>
    </row>
    <row r="13" spans="1:16" s="12" customFormat="1" ht="20.100000000000001" customHeight="1" x14ac:dyDescent="0.2">
      <c r="A13" s="38"/>
      <c r="B13" s="38"/>
      <c r="C13" s="101" t="s">
        <v>28</v>
      </c>
      <c r="D13" s="101"/>
      <c r="E13" s="101"/>
      <c r="F13" s="101"/>
      <c r="G13" s="38"/>
    </row>
    <row r="14" spans="1:16" s="12" customFormat="1" ht="54" customHeight="1" x14ac:dyDescent="0.2">
      <c r="A14" s="38"/>
      <c r="B14" s="96" t="s">
        <v>26</v>
      </c>
      <c r="C14" s="23" t="s">
        <v>287</v>
      </c>
      <c r="D14" s="100"/>
      <c r="E14" s="100"/>
      <c r="F14" s="100"/>
      <c r="G14" s="38"/>
    </row>
    <row r="15" spans="1:16" s="12" customFormat="1" ht="54" customHeight="1" x14ac:dyDescent="0.2">
      <c r="A15" s="38"/>
      <c r="B15" s="97"/>
      <c r="C15" s="24" t="s">
        <v>288</v>
      </c>
      <c r="D15" s="100"/>
      <c r="E15" s="100"/>
      <c r="F15" s="100"/>
      <c r="G15" s="38"/>
    </row>
    <row r="16" spans="1:16" s="12" customFormat="1" ht="54" hidden="1" customHeight="1" outlineLevel="1" x14ac:dyDescent="0.2">
      <c r="A16" s="38"/>
      <c r="B16" s="39"/>
      <c r="C16" s="26" t="s">
        <v>357</v>
      </c>
      <c r="D16" s="95"/>
      <c r="E16" s="95"/>
      <c r="F16" s="95"/>
      <c r="G16" s="38"/>
    </row>
    <row r="17" spans="1:7" s="12" customFormat="1" ht="20.100000000000001" customHeight="1" collapsed="1" x14ac:dyDescent="0.2">
      <c r="A17" s="38"/>
      <c r="B17" s="38"/>
      <c r="C17" s="101" t="s">
        <v>29</v>
      </c>
      <c r="D17" s="101"/>
      <c r="E17" s="101"/>
      <c r="F17" s="101"/>
      <c r="G17" s="38"/>
    </row>
    <row r="18" spans="1:7" s="12" customFormat="1" ht="20.100000000000001" customHeight="1" x14ac:dyDescent="0.2">
      <c r="A18" s="38"/>
      <c r="B18" s="96" t="s">
        <v>24</v>
      </c>
      <c r="C18" s="23" t="s">
        <v>6</v>
      </c>
      <c r="D18" s="103"/>
      <c r="E18" s="103"/>
      <c r="F18" s="103"/>
      <c r="G18" s="38"/>
    </row>
    <row r="19" spans="1:7" s="12" customFormat="1" ht="36" customHeight="1" x14ac:dyDescent="0.2">
      <c r="A19" s="38"/>
      <c r="B19" s="97"/>
      <c r="C19" s="24" t="s">
        <v>10</v>
      </c>
      <c r="D19" s="100"/>
      <c r="E19" s="100"/>
      <c r="F19" s="100"/>
      <c r="G19" s="38"/>
    </row>
    <row r="20" spans="1:7" s="12" customFormat="1" ht="36" customHeight="1" x14ac:dyDescent="0.2">
      <c r="A20" s="38"/>
      <c r="B20" s="97"/>
      <c r="C20" s="23" t="s">
        <v>14</v>
      </c>
      <c r="D20" s="100"/>
      <c r="E20" s="100"/>
      <c r="F20" s="100"/>
      <c r="G20" s="38"/>
    </row>
    <row r="21" spans="1:7" s="12" customFormat="1" ht="36" hidden="1" customHeight="1" outlineLevel="1" x14ac:dyDescent="0.2">
      <c r="A21" s="38"/>
      <c r="B21" s="92"/>
      <c r="C21" s="27" t="s">
        <v>359</v>
      </c>
      <c r="D21" s="95"/>
      <c r="E21" s="95"/>
      <c r="F21" s="95"/>
      <c r="G21" s="38"/>
    </row>
    <row r="22" spans="1:7" s="12" customFormat="1" ht="36" hidden="1" customHeight="1" outlineLevel="1" x14ac:dyDescent="0.2">
      <c r="A22" s="38"/>
      <c r="B22" s="92"/>
      <c r="C22" s="26" t="s">
        <v>360</v>
      </c>
      <c r="D22" s="95"/>
      <c r="E22" s="95"/>
      <c r="F22" s="95"/>
      <c r="G22" s="38"/>
    </row>
    <row r="23" spans="1:7" s="12" customFormat="1" ht="36" hidden="1" customHeight="1" outlineLevel="1" x14ac:dyDescent="0.2">
      <c r="A23" s="38"/>
      <c r="B23" s="40"/>
      <c r="C23" s="27" t="s">
        <v>11</v>
      </c>
      <c r="D23" s="95"/>
      <c r="E23" s="95"/>
      <c r="F23" s="95"/>
      <c r="G23" s="38"/>
    </row>
    <row r="24" spans="1:7" s="12" customFormat="1" ht="36" hidden="1" customHeight="1" outlineLevel="1" x14ac:dyDescent="0.2">
      <c r="A24" s="38"/>
      <c r="B24" s="41"/>
      <c r="C24" s="26" t="s">
        <v>12</v>
      </c>
      <c r="D24" s="95"/>
      <c r="E24" s="95"/>
      <c r="F24" s="95"/>
      <c r="G24" s="38"/>
    </row>
    <row r="25" spans="1:7" s="12" customFormat="1" ht="20.100000000000001" customHeight="1" collapsed="1" x14ac:dyDescent="0.2">
      <c r="A25" s="38"/>
      <c r="B25" s="38"/>
      <c r="C25" s="101" t="s">
        <v>30</v>
      </c>
      <c r="D25" s="101"/>
      <c r="E25" s="101"/>
      <c r="F25" s="101"/>
      <c r="G25" s="38"/>
    </row>
    <row r="26" spans="1:7" s="12" customFormat="1" ht="20.100000000000001" customHeight="1" x14ac:dyDescent="0.2">
      <c r="A26" s="38"/>
      <c r="B26" s="96" t="s">
        <v>27</v>
      </c>
      <c r="C26" s="28" t="s">
        <v>289</v>
      </c>
      <c r="D26" s="102"/>
      <c r="E26" s="102"/>
      <c r="F26" s="102"/>
      <c r="G26" s="38"/>
    </row>
    <row r="27" spans="1:7" s="12" customFormat="1" ht="20.100000000000001" customHeight="1" x14ac:dyDescent="0.2">
      <c r="A27" s="38"/>
      <c r="B27" s="97"/>
      <c r="C27" s="29" t="s">
        <v>8</v>
      </c>
      <c r="D27" s="102"/>
      <c r="E27" s="102"/>
      <c r="F27" s="102"/>
      <c r="G27" s="38"/>
    </row>
    <row r="28" spans="1:7" s="12" customFormat="1" ht="20.100000000000001" customHeight="1" x14ac:dyDescent="0.2">
      <c r="A28" s="38"/>
      <c r="B28" s="98"/>
      <c r="C28" s="28" t="s">
        <v>9</v>
      </c>
      <c r="D28" s="102"/>
      <c r="E28" s="102"/>
      <c r="F28" s="102"/>
      <c r="G28" s="38"/>
    </row>
    <row r="29" spans="1:7" s="11" customFormat="1" ht="20.100000000000001" customHeight="1" x14ac:dyDescent="0.2">
      <c r="A29" s="37"/>
      <c r="B29" s="37"/>
      <c r="C29" s="101" t="s">
        <v>35</v>
      </c>
      <c r="D29" s="101"/>
      <c r="E29" s="101"/>
      <c r="F29" s="101"/>
      <c r="G29" s="37"/>
    </row>
    <row r="30" spans="1:7" s="12" customFormat="1" ht="38.1" customHeight="1" x14ac:dyDescent="0.2">
      <c r="A30" s="38"/>
      <c r="B30" s="46" t="s">
        <v>31</v>
      </c>
      <c r="C30" s="28" t="s">
        <v>15</v>
      </c>
      <c r="D30" s="100"/>
      <c r="E30" s="100"/>
      <c r="F30" s="100"/>
      <c r="G30" s="38"/>
    </row>
    <row r="31" spans="1:7" s="12" customFormat="1" ht="36" hidden="1" customHeight="1" outlineLevel="1" x14ac:dyDescent="0.2">
      <c r="A31" s="38"/>
      <c r="B31" s="120"/>
      <c r="C31" s="27" t="s">
        <v>304</v>
      </c>
      <c r="D31" s="95"/>
      <c r="E31" s="95"/>
      <c r="F31" s="95"/>
      <c r="G31" s="38"/>
    </row>
    <row r="32" spans="1:7" s="12" customFormat="1" ht="20.100000000000001" hidden="1" customHeight="1" outlineLevel="1" x14ac:dyDescent="0.2">
      <c r="A32" s="38"/>
      <c r="B32" s="120"/>
      <c r="C32" s="31" t="s">
        <v>263</v>
      </c>
      <c r="D32" s="95"/>
      <c r="E32" s="95"/>
      <c r="F32" s="95"/>
      <c r="G32" s="38"/>
    </row>
    <row r="33" spans="1:7" s="12" customFormat="1" ht="36" hidden="1" customHeight="1" outlineLevel="1" x14ac:dyDescent="0.2">
      <c r="A33" s="38"/>
      <c r="B33" s="120"/>
      <c r="C33" s="32" t="s">
        <v>318</v>
      </c>
      <c r="D33" s="122"/>
      <c r="E33" s="123"/>
      <c r="F33" s="124"/>
      <c r="G33" s="38"/>
    </row>
    <row r="34" spans="1:7" s="12" customFormat="1" ht="36" hidden="1" customHeight="1" outlineLevel="1" x14ac:dyDescent="0.2">
      <c r="A34" s="38"/>
      <c r="B34" s="120"/>
      <c r="C34" s="27" t="s">
        <v>262</v>
      </c>
      <c r="D34" s="95"/>
      <c r="E34" s="95"/>
      <c r="F34" s="95"/>
      <c r="G34" s="38"/>
    </row>
    <row r="35" spans="1:7" s="12" customFormat="1" ht="36" hidden="1" customHeight="1" outlineLevel="1" x14ac:dyDescent="0.2">
      <c r="A35" s="38"/>
      <c r="B35" s="120"/>
      <c r="C35" s="26" t="s">
        <v>290</v>
      </c>
      <c r="D35" s="95"/>
      <c r="E35" s="95"/>
      <c r="F35" s="95"/>
      <c r="G35" s="38"/>
    </row>
    <row r="36" spans="1:7" s="12" customFormat="1" ht="36" hidden="1" customHeight="1" outlineLevel="1" x14ac:dyDescent="0.2">
      <c r="A36" s="38"/>
      <c r="B36" s="120"/>
      <c r="C36" s="27" t="s">
        <v>291</v>
      </c>
      <c r="D36" s="95"/>
      <c r="E36" s="95"/>
      <c r="F36" s="95"/>
      <c r="G36" s="38"/>
    </row>
    <row r="37" spans="1:7" s="12" customFormat="1" ht="36" hidden="1" customHeight="1" outlineLevel="1" x14ac:dyDescent="0.2">
      <c r="A37" s="38"/>
      <c r="B37" s="121"/>
      <c r="C37" s="26" t="s">
        <v>13</v>
      </c>
      <c r="D37" s="95"/>
      <c r="E37" s="95"/>
      <c r="F37" s="95"/>
      <c r="G37" s="38"/>
    </row>
    <row r="38" spans="1:7" s="11" customFormat="1" ht="20.100000000000001" customHeight="1" collapsed="1" x14ac:dyDescent="0.2">
      <c r="A38" s="37"/>
      <c r="B38" s="37"/>
      <c r="C38" s="119" t="s">
        <v>264</v>
      </c>
      <c r="D38" s="119"/>
      <c r="E38" s="119"/>
      <c r="F38" s="119"/>
      <c r="G38" s="37"/>
    </row>
    <row r="39" spans="1:7" s="12" customFormat="1" ht="36" customHeight="1" x14ac:dyDescent="0.2">
      <c r="A39" s="38"/>
      <c r="B39" s="42" t="s">
        <v>37</v>
      </c>
      <c r="C39" s="33" t="s">
        <v>38</v>
      </c>
      <c r="D39" s="125"/>
      <c r="E39" s="125"/>
      <c r="F39" s="125"/>
      <c r="G39" s="38"/>
    </row>
    <row r="40" spans="1:7" s="12" customFormat="1" ht="20.100000000000001" hidden="1" customHeight="1" outlineLevel="1" x14ac:dyDescent="0.2">
      <c r="A40" s="38"/>
      <c r="B40" s="40"/>
      <c r="C40" s="30" t="s">
        <v>140</v>
      </c>
      <c r="D40" s="95"/>
      <c r="E40" s="95"/>
      <c r="F40" s="95"/>
      <c r="G40" s="38"/>
    </row>
    <row r="41" spans="1:7" s="12" customFormat="1" ht="20.100000000000001" hidden="1" customHeight="1" outlineLevel="1" x14ac:dyDescent="0.2">
      <c r="A41" s="38"/>
      <c r="B41" s="40"/>
      <c r="C41" s="31" t="s">
        <v>305</v>
      </c>
      <c r="D41" s="95"/>
      <c r="E41" s="95"/>
      <c r="F41" s="95"/>
      <c r="G41" s="38"/>
    </row>
    <row r="42" spans="1:7" s="12" customFormat="1" ht="20.100000000000001" hidden="1" customHeight="1" outlineLevel="1" x14ac:dyDescent="0.2">
      <c r="A42" s="38"/>
      <c r="B42" s="40"/>
      <c r="C42" s="30" t="s">
        <v>141</v>
      </c>
      <c r="D42" s="95"/>
      <c r="E42" s="95"/>
      <c r="F42" s="95"/>
      <c r="G42" s="38"/>
    </row>
    <row r="43" spans="1:7" s="13" customFormat="1" ht="13.5" collapsed="1" x14ac:dyDescent="0.2">
      <c r="A43" s="55"/>
      <c r="B43" s="43"/>
      <c r="C43" s="99" t="s">
        <v>0</v>
      </c>
      <c r="D43" s="99"/>
      <c r="E43" s="99"/>
      <c r="F43" s="99"/>
      <c r="G43" s="55"/>
    </row>
    <row r="44" spans="1:7" s="12" customFormat="1" ht="18" customHeight="1" x14ac:dyDescent="0.2">
      <c r="A44" s="44"/>
      <c r="B44" s="44"/>
      <c r="C44" s="34" t="s">
        <v>292</v>
      </c>
      <c r="D44" s="75"/>
      <c r="E44" s="35" t="s">
        <v>293</v>
      </c>
      <c r="F44" s="76"/>
      <c r="G44" s="38"/>
    </row>
    <row r="45" spans="1:7" ht="18" customHeight="1" x14ac:dyDescent="0.2">
      <c r="C45" s="113" t="s">
        <v>258</v>
      </c>
      <c r="D45" s="114"/>
      <c r="E45" s="114" t="s">
        <v>259</v>
      </c>
      <c r="F45" s="117"/>
    </row>
    <row r="46" spans="1:7" ht="18" customHeight="1" x14ac:dyDescent="0.2">
      <c r="C46" s="115" t="s">
        <v>267</v>
      </c>
      <c r="D46" s="116"/>
      <c r="E46" s="116" t="s">
        <v>260</v>
      </c>
      <c r="F46" s="118"/>
    </row>
    <row r="47" spans="1:7" x14ac:dyDescent="0.2">
      <c r="C47" s="22"/>
    </row>
    <row r="48" spans="1:7" x14ac:dyDescent="0.2">
      <c r="C48" s="22"/>
    </row>
  </sheetData>
  <sheetProtection algorithmName="SHA-512" hashValue="kiNwCHjySLpb1odkt68pqddK+7buFFXqe2MBpHrQMjPYl0xjX36F3KEfAsBuBmNPfVYoVvwCPMFob4t6dbEXfg==" saltValue="YsGHCxoro1Q7vAAymmfXuw==" spinCount="100000" sheet="1" formatRows="0" selectLockedCells="1"/>
  <mergeCells count="55">
    <mergeCell ref="D40:F40"/>
    <mergeCell ref="D42:F42"/>
    <mergeCell ref="B31:B37"/>
    <mergeCell ref="D33:F33"/>
    <mergeCell ref="D39:F39"/>
    <mergeCell ref="D31:F31"/>
    <mergeCell ref="D32:F32"/>
    <mergeCell ref="D34:F34"/>
    <mergeCell ref="D41:F41"/>
    <mergeCell ref="H3:P3"/>
    <mergeCell ref="C45:D45"/>
    <mergeCell ref="C46:D46"/>
    <mergeCell ref="E45:F45"/>
    <mergeCell ref="E46:F46"/>
    <mergeCell ref="D23:F23"/>
    <mergeCell ref="D24:F24"/>
    <mergeCell ref="D35:F35"/>
    <mergeCell ref="D36:F36"/>
    <mergeCell ref="D37:F37"/>
    <mergeCell ref="C38:F38"/>
    <mergeCell ref="D16:F16"/>
    <mergeCell ref="C9:F9"/>
    <mergeCell ref="C4:F4"/>
    <mergeCell ref="D5:F5"/>
    <mergeCell ref="D6:F6"/>
    <mergeCell ref="C17:F17"/>
    <mergeCell ref="D10:F10"/>
    <mergeCell ref="D11:F11"/>
    <mergeCell ref="D12:F12"/>
    <mergeCell ref="C1:D1"/>
    <mergeCell ref="E1:F1"/>
    <mergeCell ref="C2:D2"/>
    <mergeCell ref="E2:F2"/>
    <mergeCell ref="C3:F3"/>
    <mergeCell ref="C13:F13"/>
    <mergeCell ref="D14:F14"/>
    <mergeCell ref="D8:F8"/>
    <mergeCell ref="D7:F7"/>
    <mergeCell ref="D15:F15"/>
    <mergeCell ref="D21:F21"/>
    <mergeCell ref="D22:F22"/>
    <mergeCell ref="B10:B12"/>
    <mergeCell ref="B14:B15"/>
    <mergeCell ref="C43:F43"/>
    <mergeCell ref="D30:F30"/>
    <mergeCell ref="C25:F25"/>
    <mergeCell ref="B26:B28"/>
    <mergeCell ref="D26:F26"/>
    <mergeCell ref="D27:F27"/>
    <mergeCell ref="D28:F28"/>
    <mergeCell ref="C29:F29"/>
    <mergeCell ref="B18:B20"/>
    <mergeCell ref="D18:F18"/>
    <mergeCell ref="D19:F19"/>
    <mergeCell ref="D20:F20"/>
  </mergeCells>
  <dataValidations count="5">
    <dataValidation type="list" allowBlank="1" showInputMessage="1" showErrorMessage="1" sqref="D36:F36" xr:uid="{00000000-0002-0000-0000-000000000000}">
      <formula1>INDIRECT($D$35)</formula1>
    </dataValidation>
    <dataValidation type="list" allowBlank="1" showInputMessage="1" showErrorMessage="1" sqref="D35:F35" xr:uid="{00000000-0002-0000-0000-000001000000}">
      <formula1>INDIRECT($D$34)</formula1>
    </dataValidation>
    <dataValidation type="list" allowBlank="1" showInputMessage="1" showErrorMessage="1" sqref="D34:F34" xr:uid="{00000000-0002-0000-0000-000002000000}">
      <formula1>Stream</formula1>
    </dataValidation>
    <dataValidation type="list" allowBlank="1" showInputMessage="1" showErrorMessage="1" sqref="D32:F32" xr:uid="{00000000-0002-0000-0000-000003000000}">
      <formula1>Application</formula1>
    </dataValidation>
    <dataValidation type="list" allowBlank="1" showInputMessage="1" showErrorMessage="1" sqref="D21:F21" xr:uid="{9CC8A468-EA20-47BC-97E2-DDA16EBE49A4}">
      <formula1>BRM_Outcome_Measure_Owners</formula1>
    </dataValidation>
  </dataValidations>
  <hyperlinks>
    <hyperlink ref="C45:D45" r:id="rId1" display="Operational Excellence Website" xr:uid="{00000000-0004-0000-0000-000000000000}"/>
    <hyperlink ref="C46:D46" r:id="rId2" display="Where to Download this Template" xr:uid="{00000000-0004-0000-0000-000001000000}"/>
    <hyperlink ref="E45:F45" r:id="rId3" display="Operational Excellence Team" xr:uid="{00000000-0004-0000-0000-000002000000}"/>
    <hyperlink ref="E46:F46" r:id="rId4" display="Contact Us" xr:uid="{00000000-0004-0000-0000-000003000000}"/>
  </hyperlinks>
  <printOptions horizontalCentered="1"/>
  <pageMargins left="0.3" right="0.3" top="0.3" bottom="0.5" header="0" footer="0"/>
  <pageSetup scale="74" orientation="portrait" r:id="rId5"/>
  <headerFooter>
    <oddFooter>Page &amp;P of &amp;N</oddFooter>
  </headerFooter>
  <drawing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'Reference Data'!$A$2:$A$4</xm:f>
          </x14:formula1>
          <xm:sqref>D26:F26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S26"/>
  <sheetViews>
    <sheetView showGridLines="0" showRowColHeaders="0" workbookViewId="0">
      <pane xSplit="14" ySplit="8" topLeftCell="O9" activePane="bottomRight" state="frozen"/>
      <selection pane="topRight" activeCell="O1" sqref="O1"/>
      <selection pane="bottomLeft" activeCell="A9" sqref="A9"/>
      <selection pane="bottomRight" activeCell="H7" sqref="H7:I7"/>
    </sheetView>
  </sheetViews>
  <sheetFormatPr defaultColWidth="8.85546875" defaultRowHeight="12.75" x14ac:dyDescent="0.2"/>
  <cols>
    <col min="1" max="1" width="2.7109375" style="45" customWidth="1"/>
    <col min="2" max="2" width="50.7109375" style="56" customWidth="1"/>
    <col min="3" max="3" width="8.7109375" style="57" customWidth="1"/>
    <col min="4" max="4" width="12.7109375" style="57" customWidth="1"/>
    <col min="5" max="6" width="12.7109375" style="45" customWidth="1"/>
    <col min="7" max="7" width="12.7109375" style="58" customWidth="1"/>
    <col min="8" max="8" width="7.7109375" style="18" customWidth="1"/>
    <col min="9" max="9" width="13.7109375" style="18" customWidth="1"/>
    <col min="10" max="10" width="7.7109375" style="45" customWidth="1"/>
    <col min="11" max="11" width="12.7109375" style="45" customWidth="1"/>
    <col min="12" max="12" width="7.7109375" style="45" customWidth="1"/>
    <col min="13" max="13" width="12.7109375" style="45" customWidth="1"/>
    <col min="14" max="14" width="2.7109375" style="45" customWidth="1"/>
    <col min="15" max="16384" width="8.85546875" style="1"/>
  </cols>
  <sheetData>
    <row r="1" spans="1:19" s="2" customFormat="1" ht="50.1" customHeight="1" x14ac:dyDescent="0.2">
      <c r="A1" s="36"/>
      <c r="B1" s="134" t="s">
        <v>156</v>
      </c>
      <c r="C1" s="134"/>
      <c r="D1" s="134"/>
      <c r="E1" s="134"/>
      <c r="F1" s="134"/>
      <c r="G1" s="134"/>
      <c r="H1" s="134"/>
      <c r="I1" s="134"/>
      <c r="J1" s="133"/>
      <c r="K1" s="133"/>
      <c r="L1" s="133"/>
      <c r="M1" s="133"/>
      <c r="N1" s="36"/>
    </row>
    <row r="2" spans="1:19" s="4" customFormat="1" ht="18" customHeight="1" x14ac:dyDescent="0.2">
      <c r="A2" s="37"/>
      <c r="B2" s="101" t="s">
        <v>3</v>
      </c>
      <c r="C2" s="101"/>
      <c r="D2" s="101"/>
      <c r="E2" s="101"/>
      <c r="F2" s="101"/>
      <c r="G2" s="106"/>
      <c r="H2" s="131" t="str">
        <f>'Intake Form'!E2</f>
        <v>Version 1.2, May 31 2022</v>
      </c>
      <c r="I2" s="132"/>
      <c r="J2" s="132"/>
      <c r="K2" s="132"/>
      <c r="L2" s="132"/>
      <c r="M2" s="132"/>
      <c r="N2" s="37"/>
    </row>
    <row r="3" spans="1:19" s="5" customFormat="1" ht="18" customHeight="1" x14ac:dyDescent="0.2">
      <c r="A3" s="38"/>
      <c r="B3" s="23" t="s">
        <v>4</v>
      </c>
      <c r="C3" s="137">
        <f>'Intake Form'!D5</f>
        <v>0</v>
      </c>
      <c r="D3" s="137"/>
      <c r="E3" s="137"/>
      <c r="F3" s="137"/>
      <c r="G3" s="137"/>
      <c r="H3" s="135" t="s">
        <v>294</v>
      </c>
      <c r="I3" s="135"/>
      <c r="J3" s="135"/>
      <c r="K3" s="135"/>
      <c r="L3" s="135"/>
      <c r="M3" s="135"/>
      <c r="N3" s="38"/>
    </row>
    <row r="4" spans="1:19" s="5" customFormat="1" ht="18" customHeight="1" x14ac:dyDescent="0.2">
      <c r="A4" s="38"/>
      <c r="B4" s="24" t="s">
        <v>5</v>
      </c>
      <c r="C4" s="138">
        <f>'Intake Form'!D6</f>
        <v>0</v>
      </c>
      <c r="D4" s="138"/>
      <c r="E4" s="138"/>
      <c r="F4" s="138"/>
      <c r="G4" s="138"/>
      <c r="H4" s="135"/>
      <c r="I4" s="135"/>
      <c r="J4" s="135"/>
      <c r="K4" s="135"/>
      <c r="L4" s="135"/>
      <c r="M4" s="135"/>
      <c r="N4" s="38"/>
    </row>
    <row r="5" spans="1:19" s="5" customFormat="1" ht="18" customHeight="1" x14ac:dyDescent="0.2">
      <c r="A5" s="38"/>
      <c r="B5" s="23" t="s">
        <v>7</v>
      </c>
      <c r="C5" s="139">
        <f>'Intake Form'!D7</f>
        <v>0</v>
      </c>
      <c r="D5" s="139"/>
      <c r="E5" s="139"/>
      <c r="F5" s="139"/>
      <c r="G5" s="139"/>
      <c r="H5" s="135"/>
      <c r="I5" s="135"/>
      <c r="J5" s="135"/>
      <c r="K5" s="135"/>
      <c r="L5" s="135"/>
      <c r="M5" s="135"/>
      <c r="N5" s="38"/>
    </row>
    <row r="6" spans="1:19" s="5" customFormat="1" ht="18" customHeight="1" x14ac:dyDescent="0.2">
      <c r="A6" s="38"/>
      <c r="B6" s="136" t="s">
        <v>157</v>
      </c>
      <c r="C6" s="128" t="s">
        <v>295</v>
      </c>
      <c r="D6" s="128" t="s">
        <v>168</v>
      </c>
      <c r="E6" s="128"/>
      <c r="F6" s="128"/>
      <c r="G6" s="128" t="s">
        <v>169</v>
      </c>
      <c r="H6" s="128" t="s">
        <v>22</v>
      </c>
      <c r="I6" s="128"/>
      <c r="J6" s="128"/>
      <c r="K6" s="128"/>
      <c r="L6" s="128"/>
      <c r="M6" s="128"/>
      <c r="N6" s="38"/>
    </row>
    <row r="7" spans="1:19" s="7" customFormat="1" ht="18" customHeight="1" x14ac:dyDescent="0.2">
      <c r="A7" s="54"/>
      <c r="B7" s="136"/>
      <c r="C7" s="128"/>
      <c r="D7" s="128"/>
      <c r="E7" s="128"/>
      <c r="F7" s="128"/>
      <c r="G7" s="128"/>
      <c r="H7" s="130"/>
      <c r="I7" s="130"/>
      <c r="J7" s="130"/>
      <c r="K7" s="130"/>
      <c r="L7" s="130"/>
      <c r="M7" s="130"/>
      <c r="N7" s="54"/>
    </row>
    <row r="8" spans="1:19" s="7" customFormat="1" ht="18" customHeight="1" x14ac:dyDescent="0.2">
      <c r="A8" s="54"/>
      <c r="B8" s="136"/>
      <c r="C8" s="128"/>
      <c r="D8" s="47">
        <v>0</v>
      </c>
      <c r="E8" s="47">
        <v>3</v>
      </c>
      <c r="F8" s="47">
        <v>6</v>
      </c>
      <c r="G8" s="47">
        <v>9</v>
      </c>
      <c r="H8" s="48" t="s">
        <v>20</v>
      </c>
      <c r="I8" s="48" t="s">
        <v>171</v>
      </c>
      <c r="J8" s="48" t="s">
        <v>20</v>
      </c>
      <c r="K8" s="48" t="s">
        <v>171</v>
      </c>
      <c r="L8" s="48" t="s">
        <v>20</v>
      </c>
      <c r="M8" s="48" t="s">
        <v>171</v>
      </c>
      <c r="N8" s="54"/>
    </row>
    <row r="9" spans="1:19" s="5" customFormat="1" ht="36" x14ac:dyDescent="0.2">
      <c r="A9" s="38"/>
      <c r="B9" s="49" t="s">
        <v>296</v>
      </c>
      <c r="C9" s="50">
        <v>5</v>
      </c>
      <c r="D9" s="50" t="s">
        <v>268</v>
      </c>
      <c r="E9" s="50" t="s">
        <v>270</v>
      </c>
      <c r="F9" s="50" t="s">
        <v>269</v>
      </c>
      <c r="G9" s="50" t="s">
        <v>271</v>
      </c>
      <c r="H9" s="51"/>
      <c r="I9" s="52"/>
      <c r="J9" s="51"/>
      <c r="K9" s="52"/>
      <c r="L9" s="51"/>
      <c r="M9" s="52"/>
      <c r="N9" s="38"/>
    </row>
    <row r="10" spans="1:19" s="5" customFormat="1" ht="24" x14ac:dyDescent="0.2">
      <c r="A10" s="38"/>
      <c r="B10" s="49" t="s">
        <v>167</v>
      </c>
      <c r="C10" s="50">
        <v>5</v>
      </c>
      <c r="D10" s="50" t="s">
        <v>155</v>
      </c>
      <c r="E10" s="50" t="s">
        <v>254</v>
      </c>
      <c r="F10" s="50" t="s">
        <v>255</v>
      </c>
      <c r="G10" s="50" t="s">
        <v>256</v>
      </c>
      <c r="H10" s="51"/>
      <c r="I10" s="52"/>
      <c r="J10" s="51"/>
      <c r="K10" s="52"/>
      <c r="L10" s="51"/>
      <c r="M10" s="52"/>
      <c r="N10" s="38"/>
    </row>
    <row r="11" spans="1:19" s="5" customFormat="1" ht="121.5" x14ac:dyDescent="0.2">
      <c r="A11" s="38"/>
      <c r="B11" s="49" t="s">
        <v>297</v>
      </c>
      <c r="C11" s="50">
        <v>5</v>
      </c>
      <c r="D11" s="50" t="s">
        <v>152</v>
      </c>
      <c r="E11" s="50" t="s">
        <v>311</v>
      </c>
      <c r="F11" s="50" t="s">
        <v>312</v>
      </c>
      <c r="G11" s="50" t="s">
        <v>313</v>
      </c>
      <c r="H11" s="51"/>
      <c r="I11" s="52"/>
      <c r="J11" s="51"/>
      <c r="K11" s="52"/>
      <c r="L11" s="51"/>
      <c r="M11" s="52"/>
      <c r="N11" s="38"/>
    </row>
    <row r="12" spans="1:19" s="5" customFormat="1" ht="54" customHeight="1" x14ac:dyDescent="0.2">
      <c r="A12" s="38"/>
      <c r="B12" s="49" t="s">
        <v>298</v>
      </c>
      <c r="C12" s="50">
        <v>5</v>
      </c>
      <c r="D12" s="50" t="s">
        <v>152</v>
      </c>
      <c r="E12" s="50" t="s">
        <v>153</v>
      </c>
      <c r="F12" s="50" t="s">
        <v>154</v>
      </c>
      <c r="G12" s="50" t="s">
        <v>158</v>
      </c>
      <c r="H12" s="51"/>
      <c r="I12" s="52"/>
      <c r="J12" s="51"/>
      <c r="K12" s="52"/>
      <c r="L12" s="51"/>
      <c r="M12" s="52"/>
      <c r="N12" s="38"/>
    </row>
    <row r="13" spans="1:19" s="5" customFormat="1" ht="36" x14ac:dyDescent="0.2">
      <c r="A13" s="38"/>
      <c r="B13" s="49" t="s">
        <v>309</v>
      </c>
      <c r="C13" s="50">
        <v>4</v>
      </c>
      <c r="D13" s="50" t="s">
        <v>306</v>
      </c>
      <c r="E13" s="50" t="s">
        <v>310</v>
      </c>
      <c r="F13" s="50" t="s">
        <v>308</v>
      </c>
      <c r="G13" s="50" t="s">
        <v>307</v>
      </c>
      <c r="H13" s="51"/>
      <c r="I13" s="74"/>
      <c r="J13" s="51"/>
      <c r="K13" s="52"/>
      <c r="L13" s="51"/>
      <c r="M13" s="52"/>
      <c r="N13" s="38"/>
    </row>
    <row r="14" spans="1:19" s="5" customFormat="1" ht="36" x14ac:dyDescent="0.2">
      <c r="A14" s="38"/>
      <c r="B14" s="49" t="s">
        <v>257</v>
      </c>
      <c r="C14" s="50">
        <v>5</v>
      </c>
      <c r="D14" s="50" t="s">
        <v>272</v>
      </c>
      <c r="E14" s="50" t="s">
        <v>273</v>
      </c>
      <c r="F14" s="50" t="s">
        <v>274</v>
      </c>
      <c r="G14" s="50" t="s">
        <v>275</v>
      </c>
      <c r="H14" s="51"/>
      <c r="I14" s="52"/>
      <c r="J14" s="51"/>
      <c r="K14" s="52"/>
      <c r="L14" s="51"/>
      <c r="M14" s="52"/>
      <c r="N14" s="38"/>
    </row>
    <row r="15" spans="1:19" s="5" customFormat="1" ht="24" x14ac:dyDescent="0.2">
      <c r="A15" s="38"/>
      <c r="B15" s="49" t="s">
        <v>166</v>
      </c>
      <c r="C15" s="50">
        <v>3</v>
      </c>
      <c r="D15" s="50" t="s">
        <v>162</v>
      </c>
      <c r="E15" s="50" t="s">
        <v>161</v>
      </c>
      <c r="F15" s="50" t="s">
        <v>160</v>
      </c>
      <c r="G15" s="50" t="s">
        <v>159</v>
      </c>
      <c r="H15" s="51"/>
      <c r="I15" s="52"/>
      <c r="J15" s="51"/>
      <c r="K15" s="52"/>
      <c r="L15" s="51"/>
      <c r="M15" s="52"/>
      <c r="N15" s="38"/>
      <c r="P15"/>
      <c r="Q15"/>
      <c r="R15"/>
      <c r="S15"/>
    </row>
    <row r="16" spans="1:19" s="5" customFormat="1" ht="24" x14ac:dyDescent="0.2">
      <c r="A16" s="38"/>
      <c r="B16" s="49" t="s">
        <v>151</v>
      </c>
      <c r="C16" s="50">
        <v>3</v>
      </c>
      <c r="D16" s="50" t="s">
        <v>276</v>
      </c>
      <c r="E16" s="50" t="s">
        <v>163</v>
      </c>
      <c r="F16" s="50" t="s">
        <v>164</v>
      </c>
      <c r="G16" s="50" t="s">
        <v>165</v>
      </c>
      <c r="H16" s="51"/>
      <c r="I16" s="52"/>
      <c r="J16" s="51"/>
      <c r="K16" s="52"/>
      <c r="L16" s="51"/>
      <c r="M16" s="52"/>
      <c r="N16" s="38"/>
    </row>
    <row r="17" spans="1:14" s="5" customFormat="1" ht="72.75" x14ac:dyDescent="0.2">
      <c r="A17" s="38"/>
      <c r="B17" s="49" t="s">
        <v>299</v>
      </c>
      <c r="C17" s="50">
        <v>3</v>
      </c>
      <c r="D17" s="50" t="s">
        <v>228</v>
      </c>
      <c r="E17" s="50" t="s">
        <v>229</v>
      </c>
      <c r="F17" s="50" t="s">
        <v>230</v>
      </c>
      <c r="G17" s="50" t="s">
        <v>231</v>
      </c>
      <c r="H17" s="51"/>
      <c r="I17" s="52"/>
      <c r="J17" s="51"/>
      <c r="K17" s="52"/>
      <c r="L17" s="51"/>
      <c r="M17" s="52"/>
      <c r="N17" s="38"/>
    </row>
    <row r="18" spans="1:14" s="5" customFormat="1" ht="60.75" x14ac:dyDescent="0.2">
      <c r="A18" s="38"/>
      <c r="B18" s="49" t="s">
        <v>300</v>
      </c>
      <c r="C18" s="50">
        <v>3</v>
      </c>
      <c r="D18" s="50" t="s">
        <v>172</v>
      </c>
      <c r="E18" s="50" t="s">
        <v>173</v>
      </c>
      <c r="F18" s="50" t="s">
        <v>174</v>
      </c>
      <c r="G18" s="50" t="s">
        <v>175</v>
      </c>
      <c r="H18" s="51"/>
      <c r="I18" s="52"/>
      <c r="J18" s="51"/>
      <c r="K18" s="52"/>
      <c r="L18" s="51"/>
      <c r="M18" s="52"/>
      <c r="N18" s="38"/>
    </row>
    <row r="19" spans="1:14" s="5" customFormat="1" ht="48.75" x14ac:dyDescent="0.2">
      <c r="A19" s="38"/>
      <c r="B19" s="49" t="s">
        <v>301</v>
      </c>
      <c r="C19" s="50">
        <v>5</v>
      </c>
      <c r="D19" s="50" t="s">
        <v>176</v>
      </c>
      <c r="E19" s="50" t="s">
        <v>177</v>
      </c>
      <c r="F19" s="50" t="s">
        <v>178</v>
      </c>
      <c r="G19" s="50" t="s">
        <v>179</v>
      </c>
      <c r="H19" s="51"/>
      <c r="I19" s="52"/>
      <c r="J19" s="51"/>
      <c r="K19" s="52"/>
      <c r="L19" s="51"/>
      <c r="M19" s="52"/>
      <c r="N19" s="38"/>
    </row>
    <row r="20" spans="1:14" s="5" customFormat="1" ht="48.75" x14ac:dyDescent="0.2">
      <c r="A20" s="38"/>
      <c r="B20" s="49" t="s">
        <v>302</v>
      </c>
      <c r="C20" s="50">
        <v>3</v>
      </c>
      <c r="D20" s="50" t="s">
        <v>180</v>
      </c>
      <c r="E20" s="50" t="s">
        <v>181</v>
      </c>
      <c r="F20" s="50" t="s">
        <v>182</v>
      </c>
      <c r="G20" s="50" t="s">
        <v>183</v>
      </c>
      <c r="H20" s="51"/>
      <c r="I20" s="52"/>
      <c r="J20" s="51"/>
      <c r="K20" s="52"/>
      <c r="L20" s="51"/>
      <c r="M20" s="52"/>
      <c r="N20" s="38"/>
    </row>
    <row r="21" spans="1:14" s="5" customFormat="1" ht="60.75" x14ac:dyDescent="0.2">
      <c r="A21" s="38"/>
      <c r="B21" s="49" t="s">
        <v>303</v>
      </c>
      <c r="C21" s="50">
        <v>3</v>
      </c>
      <c r="D21" s="50" t="s">
        <v>184</v>
      </c>
      <c r="E21" s="50" t="s">
        <v>185</v>
      </c>
      <c r="F21" s="50" t="s">
        <v>186</v>
      </c>
      <c r="G21" s="50" t="s">
        <v>187</v>
      </c>
      <c r="H21" s="51"/>
      <c r="I21" s="52"/>
      <c r="J21" s="51"/>
      <c r="K21" s="52"/>
      <c r="L21" s="51"/>
      <c r="M21" s="52"/>
      <c r="N21" s="38"/>
    </row>
    <row r="22" spans="1:14" s="6" customFormat="1" ht="18" customHeight="1" x14ac:dyDescent="0.2">
      <c r="A22" s="55"/>
      <c r="B22" s="129" t="s">
        <v>277</v>
      </c>
      <c r="C22" s="129"/>
      <c r="D22" s="129"/>
      <c r="E22" s="129"/>
      <c r="F22" s="129"/>
      <c r="G22" s="129"/>
      <c r="H22" s="47">
        <f>SUM(H9:H21)</f>
        <v>0</v>
      </c>
      <c r="I22" s="128"/>
      <c r="J22" s="47">
        <f>SUM(J9:J21)</f>
        <v>0</v>
      </c>
      <c r="K22" s="128"/>
      <c r="L22" s="47">
        <f>SUM(L9:L21)</f>
        <v>0</v>
      </c>
      <c r="M22" s="128"/>
      <c r="N22" s="43"/>
    </row>
    <row r="23" spans="1:14" s="6" customFormat="1" ht="18" customHeight="1" x14ac:dyDescent="0.2">
      <c r="A23" s="55"/>
      <c r="B23" s="129" t="str">
        <f>"TOTAL WEIGHTED SCORE (Max of "&amp;SUM(C9*9,C10*9,C11*9,C12*9,C13*9,C14*9,C15*9,C16*9,C17*9,C18*9,C19*9,C20*9,C21*9)&amp;")"</f>
        <v>TOTAL WEIGHTED SCORE (Max of 468)</v>
      </c>
      <c r="C23" s="129"/>
      <c r="D23" s="129"/>
      <c r="E23" s="129"/>
      <c r="F23" s="129"/>
      <c r="G23" s="129"/>
      <c r="H23" s="47">
        <f>SUM($C9*H9,$C10*H10,$C11*H11,$C12*H12,$C13*H13,$C14*H14,$C15*H15,$C16*H16,$C17*H17,$C18*H18,$C19*H19,$C20*H20,$C21*H21)</f>
        <v>0</v>
      </c>
      <c r="I23" s="128"/>
      <c r="J23" s="47">
        <f>SUM($C9*J9,$C10*J10,$C11*J11,$C12*J12,$C13*J13,$C14*J14,$C15*J15,$C16*J16,$C17*J17,$C18*J18,$C19*J19,$C20*J20,$C21*J21)</f>
        <v>0</v>
      </c>
      <c r="K23" s="128"/>
      <c r="L23" s="47">
        <f>SUM($C9*L9,$C10*L10,$C11*L11,$C12*L12,$C13*L13,$C14*L14,$C15*L15,$C16*L16,$C17*L17,$C18*L18,$C19*L19,$C20*L20,$C21*L21)</f>
        <v>0</v>
      </c>
      <c r="M23" s="128"/>
      <c r="N23" s="43"/>
    </row>
    <row r="24" spans="1:14" s="5" customFormat="1" ht="18" customHeight="1" x14ac:dyDescent="0.2">
      <c r="A24" s="38"/>
      <c r="B24" s="53" t="s">
        <v>1</v>
      </c>
      <c r="C24" s="127"/>
      <c r="D24" s="127"/>
      <c r="E24" s="127"/>
      <c r="F24" s="127"/>
      <c r="G24" s="127"/>
      <c r="H24" s="53" t="s">
        <v>2</v>
      </c>
      <c r="I24" s="126"/>
      <c r="J24" s="126"/>
      <c r="K24" s="126"/>
      <c r="L24" s="126"/>
      <c r="M24" s="126"/>
      <c r="N24" s="38"/>
    </row>
    <row r="25" spans="1:14" ht="18" customHeight="1" x14ac:dyDescent="0.2">
      <c r="B25" s="113" t="s">
        <v>258</v>
      </c>
      <c r="C25" s="114"/>
      <c r="D25" s="114"/>
      <c r="E25" s="114"/>
      <c r="F25" s="114"/>
      <c r="G25" s="114"/>
      <c r="H25" s="114" t="s">
        <v>259</v>
      </c>
      <c r="I25" s="114"/>
      <c r="J25" s="114"/>
      <c r="K25" s="114"/>
      <c r="L25" s="114"/>
      <c r="M25" s="117"/>
    </row>
    <row r="26" spans="1:14" ht="18" customHeight="1" x14ac:dyDescent="0.2">
      <c r="B26" s="115" t="s">
        <v>267</v>
      </c>
      <c r="C26" s="116"/>
      <c r="D26" s="116"/>
      <c r="E26" s="116"/>
      <c r="F26" s="116"/>
      <c r="G26" s="116"/>
      <c r="H26" s="116" t="s">
        <v>260</v>
      </c>
      <c r="I26" s="116"/>
      <c r="J26" s="116"/>
      <c r="K26" s="116"/>
      <c r="L26" s="116"/>
      <c r="M26" s="118"/>
    </row>
  </sheetData>
  <sheetProtection algorithmName="SHA-512" hashValue="cWy9xZ1OEKBvfSs6g/RSBg8AgZpFogrKonPTqhmpwdhHLboRzmd7oSRDWdOwNv2XcPJCkYQO8dg8kYWBCFHtmw==" saltValue="W9BxUwMFNt/ucPaq7A9yGA==" spinCount="100000" sheet="1" formatRows="0" selectLockedCells="1"/>
  <mergeCells count="28">
    <mergeCell ref="B25:G25"/>
    <mergeCell ref="B26:G26"/>
    <mergeCell ref="H25:M25"/>
    <mergeCell ref="H26:M26"/>
    <mergeCell ref="J1:M1"/>
    <mergeCell ref="B1:I1"/>
    <mergeCell ref="G6:G7"/>
    <mergeCell ref="H6:M6"/>
    <mergeCell ref="H3:M5"/>
    <mergeCell ref="B6:B8"/>
    <mergeCell ref="C6:C8"/>
    <mergeCell ref="C3:G3"/>
    <mergeCell ref="C4:G4"/>
    <mergeCell ref="C5:G5"/>
    <mergeCell ref="D6:D7"/>
    <mergeCell ref="E6:F7"/>
    <mergeCell ref="H7:I7"/>
    <mergeCell ref="J7:K7"/>
    <mergeCell ref="L7:M7"/>
    <mergeCell ref="H2:M2"/>
    <mergeCell ref="B2:G2"/>
    <mergeCell ref="I24:M24"/>
    <mergeCell ref="C24:G24"/>
    <mergeCell ref="I22:I23"/>
    <mergeCell ref="K22:K23"/>
    <mergeCell ref="M22:M23"/>
    <mergeCell ref="B23:G23"/>
    <mergeCell ref="B22:G22"/>
  </mergeCells>
  <hyperlinks>
    <hyperlink ref="B25:C25" r:id="rId1" display="Operational Excellence Website" xr:uid="{00000000-0004-0000-0100-000000000000}"/>
    <hyperlink ref="B26:C26" r:id="rId2" display="Where to Download this Template" xr:uid="{00000000-0004-0000-0100-000001000000}"/>
    <hyperlink ref="H25" r:id="rId3" xr:uid="{00000000-0004-0000-0100-000002000000}"/>
    <hyperlink ref="H26" r:id="rId4" xr:uid="{00000000-0004-0000-0100-000003000000}"/>
    <hyperlink ref="B25:G25" r:id="rId5" display="Operational Excellence Website" xr:uid="{F3E6274C-9630-4BC1-B6A2-7BD4A330905B}"/>
    <hyperlink ref="B26:G26" r:id="rId6" display="Where to Download this Template" xr:uid="{B120465D-1244-4D2D-AD88-D38AF363290A}"/>
    <hyperlink ref="H25:M25" r:id="rId7" display="Operational Excellence Team" xr:uid="{B80619F1-82B4-4C43-99D6-F16C3399B5D3}"/>
    <hyperlink ref="H26:M26" r:id="rId8" display="Contact Us" xr:uid="{6A42DA27-B26D-4124-9D30-24009CAE5260}"/>
  </hyperlinks>
  <printOptions horizontalCentered="1"/>
  <pageMargins left="0.3" right="0.3" top="0.3" bottom="0.3" header="0" footer="0"/>
  <pageSetup scale="72" fitToHeight="2" orientation="landscape" r:id="rId9"/>
  <headerFooter>
    <oddFooter>Page &amp;P of &amp;N</oddFooter>
  </headerFooter>
  <drawing r:id="rId1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'Reference Data'!$C$2:$C$5</xm:f>
          </x14:formula1>
          <xm:sqref>H9:H21 J9:J21 L9:L21</xm:sqref>
        </x14:dataValidation>
        <x14:dataValidation type="list" allowBlank="1" showInputMessage="1" showErrorMessage="1" xr:uid="{00000000-0002-0000-0100-000001000000}">
          <x14:formula1>
            <xm:f>'Reference Data'!$D$2:$D$6</xm:f>
          </x14:formula1>
          <xm:sqref>C9:C21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L16"/>
  <sheetViews>
    <sheetView showGridLines="0" showRowColHeaders="0" workbookViewId="0">
      <pane xSplit="12" ySplit="8" topLeftCell="M9" activePane="bottomRight" state="frozen"/>
      <selection pane="topRight" activeCell="M1" sqref="M1"/>
      <selection pane="bottomLeft" activeCell="A9" sqref="A9"/>
      <selection pane="bottomRight" activeCell="F7" sqref="F7:G7"/>
    </sheetView>
  </sheetViews>
  <sheetFormatPr defaultColWidth="8.85546875" defaultRowHeight="12.75" x14ac:dyDescent="0.2"/>
  <cols>
    <col min="1" max="1" width="2.7109375" style="65" customWidth="1"/>
    <col min="2" max="2" width="3.7109375" style="66" customWidth="1"/>
    <col min="3" max="3" width="21" style="66" customWidth="1"/>
    <col min="4" max="5" width="40.7109375" style="66" customWidth="1"/>
    <col min="6" max="7" width="11.7109375" style="67" customWidth="1"/>
    <col min="8" max="11" width="11.7109375" style="65" customWidth="1"/>
    <col min="12" max="12" width="2.7109375" style="65" customWidth="1"/>
    <col min="13" max="16384" width="8.85546875" style="14"/>
  </cols>
  <sheetData>
    <row r="1" spans="1:12" s="10" customFormat="1" ht="50.1" customHeight="1" x14ac:dyDescent="0.2">
      <c r="A1" s="59"/>
      <c r="B1" s="146" t="s">
        <v>252</v>
      </c>
      <c r="C1" s="146"/>
      <c r="D1" s="146"/>
      <c r="E1" s="146"/>
      <c r="F1" s="146"/>
      <c r="G1" s="146"/>
      <c r="H1" s="133"/>
      <c r="I1" s="133"/>
      <c r="J1" s="133"/>
      <c r="K1" s="133"/>
      <c r="L1" s="59"/>
    </row>
    <row r="2" spans="1:12" s="11" customFormat="1" ht="18" customHeight="1" x14ac:dyDescent="0.2">
      <c r="A2" s="60"/>
      <c r="B2" s="106" t="s">
        <v>3</v>
      </c>
      <c r="C2" s="141"/>
      <c r="D2" s="141"/>
      <c r="E2" s="80" t="str">
        <f>'Intake Form'!$E$2</f>
        <v>Version 1.2, May 31 2022</v>
      </c>
      <c r="F2" s="142" t="s">
        <v>356</v>
      </c>
      <c r="G2" s="142"/>
      <c r="H2" s="142"/>
      <c r="I2" s="142"/>
      <c r="J2" s="142"/>
      <c r="K2" s="142"/>
      <c r="L2" s="60"/>
    </row>
    <row r="3" spans="1:12" s="12" customFormat="1" ht="18" customHeight="1" x14ac:dyDescent="0.2">
      <c r="A3" s="44"/>
      <c r="B3" s="144" t="s">
        <v>4</v>
      </c>
      <c r="C3" s="144"/>
      <c r="D3" s="155">
        <f>'Intake Form'!D5</f>
        <v>0</v>
      </c>
      <c r="E3" s="155"/>
      <c r="F3" s="142"/>
      <c r="G3" s="142"/>
      <c r="H3" s="142"/>
      <c r="I3" s="142"/>
      <c r="J3" s="142"/>
      <c r="K3" s="142"/>
      <c r="L3" s="44"/>
    </row>
    <row r="4" spans="1:12" s="12" customFormat="1" ht="18" customHeight="1" x14ac:dyDescent="0.2">
      <c r="A4" s="44"/>
      <c r="B4" s="140" t="s">
        <v>5</v>
      </c>
      <c r="C4" s="140"/>
      <c r="D4" s="156">
        <f>'Intake Form'!D6</f>
        <v>0</v>
      </c>
      <c r="E4" s="156"/>
      <c r="F4" s="142"/>
      <c r="G4" s="142"/>
      <c r="H4" s="142"/>
      <c r="I4" s="142"/>
      <c r="J4" s="142"/>
      <c r="K4" s="142"/>
      <c r="L4" s="44"/>
    </row>
    <row r="5" spans="1:12" s="12" customFormat="1" ht="18" customHeight="1" x14ac:dyDescent="0.2">
      <c r="A5" s="44"/>
      <c r="B5" s="144" t="s">
        <v>7</v>
      </c>
      <c r="C5" s="144"/>
      <c r="D5" s="157">
        <f>'Intake Form'!D7</f>
        <v>0</v>
      </c>
      <c r="E5" s="157"/>
      <c r="F5" s="142"/>
      <c r="G5" s="142"/>
      <c r="H5" s="142"/>
      <c r="I5" s="142"/>
      <c r="J5" s="142"/>
      <c r="K5" s="142"/>
      <c r="L5" s="44"/>
    </row>
    <row r="6" spans="1:12" s="12" customFormat="1" ht="13.5" customHeight="1" x14ac:dyDescent="0.2">
      <c r="A6" s="44"/>
      <c r="B6" s="158" t="s">
        <v>281</v>
      </c>
      <c r="C6" s="158"/>
      <c r="D6" s="158"/>
      <c r="E6" s="158"/>
      <c r="F6" s="128" t="s">
        <v>278</v>
      </c>
      <c r="G6" s="128"/>
      <c r="H6" s="128"/>
      <c r="I6" s="128"/>
      <c r="J6" s="128"/>
      <c r="K6" s="128"/>
      <c r="L6" s="44"/>
    </row>
    <row r="7" spans="1:12" s="12" customFormat="1" ht="13.5" x14ac:dyDescent="0.2">
      <c r="A7" s="44"/>
      <c r="B7" s="158"/>
      <c r="C7" s="158"/>
      <c r="D7" s="158"/>
      <c r="E7" s="158"/>
      <c r="F7" s="145"/>
      <c r="G7" s="145"/>
      <c r="H7" s="145"/>
      <c r="I7" s="145"/>
      <c r="J7" s="145"/>
      <c r="K7" s="145"/>
      <c r="L7" s="44"/>
    </row>
    <row r="8" spans="1:12" s="12" customFormat="1" ht="25.5" x14ac:dyDescent="0.2">
      <c r="A8" s="44"/>
      <c r="B8" s="48" t="s">
        <v>251</v>
      </c>
      <c r="C8" s="49" t="s">
        <v>250</v>
      </c>
      <c r="D8" s="49" t="s">
        <v>249</v>
      </c>
      <c r="E8" s="49" t="s">
        <v>247</v>
      </c>
      <c r="F8" s="48" t="s">
        <v>248</v>
      </c>
      <c r="G8" s="48" t="s">
        <v>246</v>
      </c>
      <c r="H8" s="48" t="s">
        <v>248</v>
      </c>
      <c r="I8" s="48" t="s">
        <v>246</v>
      </c>
      <c r="J8" s="48" t="s">
        <v>248</v>
      </c>
      <c r="K8" s="48" t="s">
        <v>246</v>
      </c>
      <c r="L8" s="44"/>
    </row>
    <row r="9" spans="1:12" s="12" customFormat="1" ht="13.5" x14ac:dyDescent="0.2">
      <c r="A9" s="44"/>
      <c r="B9" s="61">
        <v>1</v>
      </c>
      <c r="C9" s="62"/>
      <c r="D9" s="62"/>
      <c r="E9" s="63"/>
      <c r="F9" s="64"/>
      <c r="G9" s="64"/>
      <c r="H9" s="64"/>
      <c r="I9" s="64"/>
      <c r="J9" s="64"/>
      <c r="K9" s="64"/>
      <c r="L9" s="44"/>
    </row>
    <row r="10" spans="1:12" s="12" customFormat="1" ht="13.5" x14ac:dyDescent="0.2">
      <c r="A10" s="44"/>
      <c r="B10" s="61">
        <v>2</v>
      </c>
      <c r="C10" s="62"/>
      <c r="D10" s="62"/>
      <c r="E10" s="63"/>
      <c r="F10" s="64"/>
      <c r="G10" s="64"/>
      <c r="H10" s="64"/>
      <c r="I10" s="64"/>
      <c r="J10" s="64"/>
      <c r="K10" s="64"/>
      <c r="L10" s="44"/>
    </row>
    <row r="11" spans="1:12" s="12" customFormat="1" ht="13.5" x14ac:dyDescent="0.2">
      <c r="A11" s="44"/>
      <c r="B11" s="61">
        <v>3</v>
      </c>
      <c r="C11" s="62"/>
      <c r="D11" s="62"/>
      <c r="E11" s="63"/>
      <c r="F11" s="64"/>
      <c r="G11" s="64"/>
      <c r="H11" s="64"/>
      <c r="I11" s="64"/>
      <c r="J11" s="64"/>
      <c r="K11" s="64"/>
      <c r="L11" s="44"/>
    </row>
    <row r="12" spans="1:12" s="12" customFormat="1" ht="13.5" x14ac:dyDescent="0.2">
      <c r="A12" s="44"/>
      <c r="B12" s="61">
        <v>4</v>
      </c>
      <c r="C12" s="62"/>
      <c r="D12" s="62"/>
      <c r="E12" s="63"/>
      <c r="F12" s="64"/>
      <c r="G12" s="64"/>
      <c r="H12" s="64"/>
      <c r="I12" s="64"/>
      <c r="J12" s="64"/>
      <c r="K12" s="64"/>
      <c r="L12" s="44"/>
    </row>
    <row r="13" spans="1:12" s="12" customFormat="1" ht="13.5" x14ac:dyDescent="0.2">
      <c r="A13" s="44"/>
      <c r="B13" s="61">
        <v>5</v>
      </c>
      <c r="C13" s="62"/>
      <c r="D13" s="62"/>
      <c r="E13" s="63"/>
      <c r="F13" s="64"/>
      <c r="G13" s="64"/>
      <c r="H13" s="64"/>
      <c r="I13" s="64"/>
      <c r="J13" s="64"/>
      <c r="K13" s="64"/>
      <c r="L13" s="44"/>
    </row>
    <row r="14" spans="1:12" ht="18" customHeight="1" x14ac:dyDescent="0.2">
      <c r="B14" s="147" t="s">
        <v>258</v>
      </c>
      <c r="C14" s="148"/>
      <c r="D14" s="148"/>
      <c r="E14" s="77" t="s">
        <v>259</v>
      </c>
      <c r="F14" s="151"/>
      <c r="G14" s="151"/>
      <c r="H14" s="151"/>
      <c r="I14" s="151"/>
      <c r="J14" s="151"/>
      <c r="K14" s="152"/>
    </row>
    <row r="15" spans="1:12" ht="18" customHeight="1" x14ac:dyDescent="0.2">
      <c r="B15" s="149" t="s">
        <v>267</v>
      </c>
      <c r="C15" s="150"/>
      <c r="D15" s="150"/>
      <c r="E15" s="78" t="s">
        <v>260</v>
      </c>
      <c r="F15" s="153"/>
      <c r="G15" s="153"/>
      <c r="H15" s="153"/>
      <c r="I15" s="153"/>
      <c r="J15" s="153"/>
      <c r="K15" s="154"/>
    </row>
    <row r="16" spans="1:12" x14ac:dyDescent="0.2">
      <c r="F16" s="143"/>
      <c r="G16" s="143"/>
      <c r="H16" s="143"/>
      <c r="I16" s="143"/>
      <c r="J16" s="143"/>
      <c r="K16" s="143"/>
    </row>
  </sheetData>
  <sheetProtection algorithmName="SHA-512" hashValue="epTvDznwwLtD0gE6obht+j8bT2O8qwSxGCD1FVvohAMPuZJnE4NoUxhH8E7luyWO7c1nXeLGgrI9n4rtzMCVCg==" saltValue="gVHV2/s/p1rxYRHe7lKRbA==" spinCount="100000" sheet="1" formatRows="0" selectLockedCells="1"/>
  <mergeCells count="19">
    <mergeCell ref="H1:K1"/>
    <mergeCell ref="B1:G1"/>
    <mergeCell ref="B14:D14"/>
    <mergeCell ref="B15:D15"/>
    <mergeCell ref="F14:K15"/>
    <mergeCell ref="D3:E3"/>
    <mergeCell ref="D4:E4"/>
    <mergeCell ref="D5:E5"/>
    <mergeCell ref="F6:K6"/>
    <mergeCell ref="B6:E7"/>
    <mergeCell ref="F7:G7"/>
    <mergeCell ref="B3:C3"/>
    <mergeCell ref="B4:C4"/>
    <mergeCell ref="B2:D2"/>
    <mergeCell ref="F2:K5"/>
    <mergeCell ref="F16:K16"/>
    <mergeCell ref="B5:C5"/>
    <mergeCell ref="H7:I7"/>
    <mergeCell ref="J7:K7"/>
  </mergeCells>
  <hyperlinks>
    <hyperlink ref="B14" r:id="rId1" xr:uid="{00000000-0004-0000-0200-000000000000}"/>
    <hyperlink ref="E14" r:id="rId2" xr:uid="{00000000-0004-0000-0200-000001000000}"/>
    <hyperlink ref="E15" r:id="rId3" xr:uid="{00000000-0004-0000-0200-000002000000}"/>
    <hyperlink ref="B14:D14" r:id="rId4" display="Operational Excellence Website" xr:uid="{597E50BF-40F8-430D-B24A-214AB7584F39}"/>
    <hyperlink ref="B15:D15" r:id="rId5" display="Where to Download this Template" xr:uid="{18FE8897-8232-42CC-A519-8E57C1A67514}"/>
  </hyperlinks>
  <printOptions horizontalCentered="1"/>
  <pageMargins left="0.3" right="0.3" top="0.3" bottom="0.3" header="0" footer="0"/>
  <pageSetup scale="74" fitToHeight="0" orientation="landscape" r:id="rId6"/>
  <headerFooter>
    <oddFooter>Page &amp;P of &amp;N</oddFooter>
  </headerFooter>
  <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'Reference Data'!$A$2:$A$4</xm:f>
          </x14:formula1>
          <xm:sqref>F9:K13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pageSetUpPr fitToPage="1"/>
  </sheetPr>
  <dimension ref="A1:J37"/>
  <sheetViews>
    <sheetView showGridLines="0" showRowColHeaders="0" zoomScaleNormal="100" workbookViewId="0">
      <pane xSplit="10" ySplit="5" topLeftCell="K6" activePane="bottomRight" state="frozen"/>
      <selection pane="topRight" activeCell="K1" sqref="K1"/>
      <selection pane="bottomLeft" activeCell="A6" sqref="A6"/>
      <selection pane="bottomRight" activeCell="C2" sqref="C2:I2"/>
    </sheetView>
  </sheetViews>
  <sheetFormatPr defaultColWidth="8.85546875" defaultRowHeight="12.75" x14ac:dyDescent="0.2"/>
  <cols>
    <col min="1" max="1" width="2.7109375" style="45" customWidth="1"/>
    <col min="2" max="2" width="40.7109375" style="56" customWidth="1"/>
    <col min="3" max="3" width="10.7109375" style="57" customWidth="1"/>
    <col min="4" max="5" width="10.7109375" style="73" customWidth="1"/>
    <col min="6" max="9" width="10.7109375" style="45" customWidth="1"/>
    <col min="10" max="10" width="2.7109375" style="45" customWidth="1"/>
    <col min="11" max="16384" width="8.85546875" style="1"/>
  </cols>
  <sheetData>
    <row r="1" spans="1:10" s="2" customFormat="1" ht="50.1" customHeight="1" x14ac:dyDescent="0.2">
      <c r="A1" s="36"/>
      <c r="B1" s="161" t="s">
        <v>21</v>
      </c>
      <c r="C1" s="161"/>
      <c r="D1" s="161"/>
      <c r="E1" s="161"/>
      <c r="F1" s="133"/>
      <c r="G1" s="133"/>
      <c r="H1" s="133"/>
      <c r="I1" s="133"/>
      <c r="J1" s="36"/>
    </row>
    <row r="2" spans="1:10" s="4" customFormat="1" ht="18" customHeight="1" x14ac:dyDescent="0.2">
      <c r="A2" s="37"/>
      <c r="B2" s="68" t="s">
        <v>3</v>
      </c>
      <c r="C2" s="159" t="str">
        <f>'Intake Form'!E2</f>
        <v>Version 1.2, May 31 2022</v>
      </c>
      <c r="D2" s="160"/>
      <c r="E2" s="160"/>
      <c r="F2" s="160"/>
      <c r="G2" s="160"/>
      <c r="H2" s="160"/>
      <c r="I2" s="160"/>
      <c r="J2" s="37"/>
    </row>
    <row r="3" spans="1:10" s="5" customFormat="1" ht="18" customHeight="1" x14ac:dyDescent="0.2">
      <c r="A3" s="38"/>
      <c r="B3" s="23" t="s">
        <v>4</v>
      </c>
      <c r="C3" s="155">
        <f>'Intake Form'!D5</f>
        <v>0</v>
      </c>
      <c r="D3" s="155"/>
      <c r="E3" s="155"/>
      <c r="F3" s="155"/>
      <c r="G3" s="155"/>
      <c r="H3" s="155"/>
      <c r="I3" s="155"/>
      <c r="J3" s="38"/>
    </row>
    <row r="4" spans="1:10" s="5" customFormat="1" ht="18" customHeight="1" x14ac:dyDescent="0.2">
      <c r="A4" s="38"/>
      <c r="B4" s="24" t="s">
        <v>5</v>
      </c>
      <c r="C4" s="156">
        <f>'Intake Form'!D6</f>
        <v>0</v>
      </c>
      <c r="D4" s="156"/>
      <c r="E4" s="156"/>
      <c r="F4" s="156"/>
      <c r="G4" s="156"/>
      <c r="H4" s="156"/>
      <c r="I4" s="156"/>
      <c r="J4" s="38"/>
    </row>
    <row r="5" spans="1:10" s="5" customFormat="1" ht="18" customHeight="1" x14ac:dyDescent="0.2">
      <c r="A5" s="38"/>
      <c r="B5" s="23" t="s">
        <v>7</v>
      </c>
      <c r="C5" s="157">
        <f>'Intake Form'!D7</f>
        <v>0</v>
      </c>
      <c r="D5" s="157"/>
      <c r="E5" s="157"/>
      <c r="F5" s="157"/>
      <c r="G5" s="157"/>
      <c r="H5" s="157"/>
      <c r="I5" s="157"/>
      <c r="J5" s="38"/>
    </row>
    <row r="6" spans="1:10" s="5" customFormat="1" ht="18" customHeight="1" x14ac:dyDescent="0.2">
      <c r="A6" s="38"/>
      <c r="B6" s="158" t="s">
        <v>23</v>
      </c>
      <c r="C6" s="158" t="s">
        <v>241</v>
      </c>
      <c r="D6" s="128" t="s">
        <v>22</v>
      </c>
      <c r="E6" s="128"/>
      <c r="F6" s="128"/>
      <c r="G6" s="128"/>
      <c r="H6" s="128"/>
      <c r="I6" s="128"/>
      <c r="J6" s="38"/>
    </row>
    <row r="7" spans="1:10" s="5" customFormat="1" ht="18" customHeight="1" x14ac:dyDescent="0.2">
      <c r="A7" s="38"/>
      <c r="B7" s="158"/>
      <c r="C7" s="158"/>
      <c r="D7" s="169" t="str">
        <f>IF(Prioritization!H7="","",Prioritization!H7)</f>
        <v/>
      </c>
      <c r="E7" s="169"/>
      <c r="F7" s="169" t="str">
        <f>IF(Prioritization!J7="","",Prioritization!J7)</f>
        <v/>
      </c>
      <c r="G7" s="169"/>
      <c r="H7" s="169" t="str">
        <f>IF(Prioritization!L7="","",Prioritization!L7)</f>
        <v/>
      </c>
      <c r="I7" s="169"/>
      <c r="J7" s="38"/>
    </row>
    <row r="8" spans="1:10" s="5" customFormat="1" ht="25.5" x14ac:dyDescent="0.2">
      <c r="A8" s="38"/>
      <c r="B8" s="158"/>
      <c r="C8" s="158"/>
      <c r="D8" s="48" t="s">
        <v>20</v>
      </c>
      <c r="E8" s="48" t="s">
        <v>240</v>
      </c>
      <c r="F8" s="48" t="s">
        <v>20</v>
      </c>
      <c r="G8" s="48" t="s">
        <v>240</v>
      </c>
      <c r="H8" s="48" t="s">
        <v>20</v>
      </c>
      <c r="I8" s="48" t="s">
        <v>240</v>
      </c>
      <c r="J8" s="38"/>
    </row>
    <row r="9" spans="1:10" s="5" customFormat="1" ht="18" customHeight="1" x14ac:dyDescent="0.2">
      <c r="A9" s="38"/>
      <c r="B9" s="69" t="s">
        <v>232</v>
      </c>
      <c r="C9" s="61">
        <f>Prioritization!C9</f>
        <v>5</v>
      </c>
      <c r="D9" s="70">
        <f>Prioritization!H9</f>
        <v>0</v>
      </c>
      <c r="E9" s="70">
        <f>Prioritization!$C9*Prioritization!H9</f>
        <v>0</v>
      </c>
      <c r="F9" s="70">
        <f>Prioritization!J9</f>
        <v>0</v>
      </c>
      <c r="G9" s="70">
        <f>Prioritization!$C9*Prioritization!J9</f>
        <v>0</v>
      </c>
      <c r="H9" s="70">
        <f>Prioritization!L9</f>
        <v>0</v>
      </c>
      <c r="I9" s="70">
        <f>Prioritization!$C9*Prioritization!L9</f>
        <v>0</v>
      </c>
      <c r="J9" s="38"/>
    </row>
    <row r="10" spans="1:10" s="5" customFormat="1" ht="18" customHeight="1" x14ac:dyDescent="0.2">
      <c r="A10" s="38"/>
      <c r="B10" s="69" t="s">
        <v>315</v>
      </c>
      <c r="C10" s="61">
        <f>Prioritization!C10</f>
        <v>5</v>
      </c>
      <c r="D10" s="70">
        <f>Prioritization!H10</f>
        <v>0</v>
      </c>
      <c r="E10" s="70">
        <f>Prioritization!$C10*Prioritization!H10</f>
        <v>0</v>
      </c>
      <c r="F10" s="70">
        <f>Prioritization!J10</f>
        <v>0</v>
      </c>
      <c r="G10" s="70">
        <f>Prioritization!$C10*Prioritization!J10</f>
        <v>0</v>
      </c>
      <c r="H10" s="70">
        <f>Prioritization!L10</f>
        <v>0</v>
      </c>
      <c r="I10" s="70">
        <f>Prioritization!$C10*Prioritization!L10</f>
        <v>0</v>
      </c>
      <c r="J10" s="38"/>
    </row>
    <row r="11" spans="1:10" s="5" customFormat="1" ht="18" customHeight="1" x14ac:dyDescent="0.2">
      <c r="A11" s="38"/>
      <c r="B11" s="69" t="s">
        <v>233</v>
      </c>
      <c r="C11" s="61">
        <f>Prioritization!C11</f>
        <v>5</v>
      </c>
      <c r="D11" s="70">
        <f>Prioritization!H11</f>
        <v>0</v>
      </c>
      <c r="E11" s="70">
        <f>Prioritization!$C11*Prioritization!H11</f>
        <v>0</v>
      </c>
      <c r="F11" s="70">
        <f>Prioritization!J11</f>
        <v>0</v>
      </c>
      <c r="G11" s="70">
        <f>Prioritization!$C11*Prioritization!J11</f>
        <v>0</v>
      </c>
      <c r="H11" s="70">
        <f>Prioritization!L11</f>
        <v>0</v>
      </c>
      <c r="I11" s="70">
        <f>Prioritization!$C11*Prioritization!L11</f>
        <v>0</v>
      </c>
      <c r="J11" s="38"/>
    </row>
    <row r="12" spans="1:10" s="5" customFormat="1" ht="18" customHeight="1" x14ac:dyDescent="0.2">
      <c r="A12" s="38"/>
      <c r="B12" s="69" t="s">
        <v>234</v>
      </c>
      <c r="C12" s="61">
        <f>Prioritization!C12</f>
        <v>5</v>
      </c>
      <c r="D12" s="70">
        <f>Prioritization!H12</f>
        <v>0</v>
      </c>
      <c r="E12" s="70">
        <f>Prioritization!$C12*Prioritization!H12</f>
        <v>0</v>
      </c>
      <c r="F12" s="70">
        <f>Prioritization!J12</f>
        <v>0</v>
      </c>
      <c r="G12" s="70">
        <f>Prioritization!$C12*Prioritization!J12</f>
        <v>0</v>
      </c>
      <c r="H12" s="70">
        <f>Prioritization!L12</f>
        <v>0</v>
      </c>
      <c r="I12" s="70">
        <f>Prioritization!$C12*Prioritization!L12</f>
        <v>0</v>
      </c>
      <c r="J12" s="38"/>
    </row>
    <row r="13" spans="1:10" s="5" customFormat="1" ht="18" customHeight="1" x14ac:dyDescent="0.2">
      <c r="A13" s="38"/>
      <c r="B13" s="69" t="s">
        <v>235</v>
      </c>
      <c r="C13" s="61">
        <f>Prioritization!C13</f>
        <v>4</v>
      </c>
      <c r="D13" s="70">
        <f>Prioritization!H13</f>
        <v>0</v>
      </c>
      <c r="E13" s="70">
        <f>Prioritization!$C13*Prioritization!H13</f>
        <v>0</v>
      </c>
      <c r="F13" s="70">
        <f>Prioritization!J13</f>
        <v>0</v>
      </c>
      <c r="G13" s="70">
        <f>Prioritization!$C13*Prioritization!J13</f>
        <v>0</v>
      </c>
      <c r="H13" s="70">
        <f>Prioritization!L13</f>
        <v>0</v>
      </c>
      <c r="I13" s="70">
        <f>Prioritization!$C13*Prioritization!L13</f>
        <v>0</v>
      </c>
      <c r="J13" s="38"/>
    </row>
    <row r="14" spans="1:10" ht="18" customHeight="1" x14ac:dyDescent="0.2">
      <c r="B14" s="69" t="s">
        <v>236</v>
      </c>
      <c r="C14" s="61">
        <f>Prioritization!C14</f>
        <v>5</v>
      </c>
      <c r="D14" s="70">
        <f>Prioritization!H14</f>
        <v>0</v>
      </c>
      <c r="E14" s="70">
        <f>Prioritization!$C14*Prioritization!H14</f>
        <v>0</v>
      </c>
      <c r="F14" s="70">
        <f>Prioritization!J14</f>
        <v>0</v>
      </c>
      <c r="G14" s="70">
        <f>Prioritization!$C14*Prioritization!J14</f>
        <v>0</v>
      </c>
      <c r="H14" s="70">
        <f>Prioritization!L14</f>
        <v>0</v>
      </c>
      <c r="I14" s="70">
        <f>Prioritization!$C14*Prioritization!L14</f>
        <v>0</v>
      </c>
    </row>
    <row r="15" spans="1:10" s="3" customFormat="1" ht="18" customHeight="1" x14ac:dyDescent="0.2">
      <c r="A15" s="21"/>
      <c r="B15" s="69" t="s">
        <v>166</v>
      </c>
      <c r="C15" s="61">
        <f>Prioritization!C15</f>
        <v>3</v>
      </c>
      <c r="D15" s="70">
        <f>Prioritization!H15</f>
        <v>0</v>
      </c>
      <c r="E15" s="70">
        <f>Prioritization!$C15*Prioritization!H15</f>
        <v>0</v>
      </c>
      <c r="F15" s="70">
        <f>Prioritization!J15</f>
        <v>0</v>
      </c>
      <c r="G15" s="70">
        <f>Prioritization!$C15*Prioritization!J15</f>
        <v>0</v>
      </c>
      <c r="H15" s="70">
        <f>Prioritization!L15</f>
        <v>0</v>
      </c>
      <c r="I15" s="70">
        <f>Prioritization!$C15*Prioritization!L15</f>
        <v>0</v>
      </c>
      <c r="J15" s="21"/>
    </row>
    <row r="16" spans="1:10" ht="18" customHeight="1" x14ac:dyDescent="0.2">
      <c r="B16" s="69" t="s">
        <v>151</v>
      </c>
      <c r="C16" s="61">
        <f>Prioritization!C16</f>
        <v>3</v>
      </c>
      <c r="D16" s="70">
        <f>Prioritization!H16</f>
        <v>0</v>
      </c>
      <c r="E16" s="70">
        <f>Prioritization!$C16*Prioritization!H16</f>
        <v>0</v>
      </c>
      <c r="F16" s="70">
        <f>Prioritization!J16</f>
        <v>0</v>
      </c>
      <c r="G16" s="70">
        <f>Prioritization!$C16*Prioritization!J16</f>
        <v>0</v>
      </c>
      <c r="H16" s="70">
        <f>Prioritization!L16</f>
        <v>0</v>
      </c>
      <c r="I16" s="70">
        <f>Prioritization!$C16*Prioritization!L16</f>
        <v>0</v>
      </c>
    </row>
    <row r="17" spans="1:9" ht="18" customHeight="1" x14ac:dyDescent="0.2">
      <c r="B17" s="69" t="s">
        <v>316</v>
      </c>
      <c r="C17" s="61">
        <f>Prioritization!C17</f>
        <v>3</v>
      </c>
      <c r="D17" s="70">
        <f>Prioritization!H17</f>
        <v>0</v>
      </c>
      <c r="E17" s="70">
        <f>Prioritization!$C17*Prioritization!H17</f>
        <v>0</v>
      </c>
      <c r="F17" s="70">
        <f>Prioritization!J17</f>
        <v>0</v>
      </c>
      <c r="G17" s="70">
        <f>Prioritization!$C17*Prioritization!J17</f>
        <v>0</v>
      </c>
      <c r="H17" s="70">
        <f>Prioritization!L17</f>
        <v>0</v>
      </c>
      <c r="I17" s="70">
        <f>Prioritization!$C17*Prioritization!L17</f>
        <v>0</v>
      </c>
    </row>
    <row r="18" spans="1:9" ht="18" customHeight="1" x14ac:dyDescent="0.2">
      <c r="B18" s="69" t="s">
        <v>317</v>
      </c>
      <c r="C18" s="61">
        <f>Prioritization!C18</f>
        <v>3</v>
      </c>
      <c r="D18" s="70">
        <f>Prioritization!H18</f>
        <v>0</v>
      </c>
      <c r="E18" s="70">
        <f>Prioritization!$C18*Prioritization!H18</f>
        <v>0</v>
      </c>
      <c r="F18" s="70">
        <f>Prioritization!J18</f>
        <v>0</v>
      </c>
      <c r="G18" s="70">
        <f>Prioritization!$C18*Prioritization!J18</f>
        <v>0</v>
      </c>
      <c r="H18" s="70">
        <f>Prioritization!L18</f>
        <v>0</v>
      </c>
      <c r="I18" s="70">
        <f>Prioritization!$C18*Prioritization!L18</f>
        <v>0</v>
      </c>
    </row>
    <row r="19" spans="1:9" ht="18" customHeight="1" x14ac:dyDescent="0.2">
      <c r="B19" s="69" t="s">
        <v>239</v>
      </c>
      <c r="C19" s="61">
        <f>Prioritization!C19</f>
        <v>5</v>
      </c>
      <c r="D19" s="70">
        <f>Prioritization!H19</f>
        <v>0</v>
      </c>
      <c r="E19" s="70">
        <f>Prioritization!$C19*Prioritization!H19</f>
        <v>0</v>
      </c>
      <c r="F19" s="70">
        <f>Prioritization!J19</f>
        <v>0</v>
      </c>
      <c r="G19" s="70">
        <f>Prioritization!$C19*Prioritization!J19</f>
        <v>0</v>
      </c>
      <c r="H19" s="70">
        <f>Prioritization!L19</f>
        <v>0</v>
      </c>
      <c r="I19" s="70">
        <f>Prioritization!$C19*Prioritization!L19</f>
        <v>0</v>
      </c>
    </row>
    <row r="20" spans="1:9" ht="18" customHeight="1" x14ac:dyDescent="0.2">
      <c r="B20" s="69" t="s">
        <v>238</v>
      </c>
      <c r="C20" s="61">
        <f>Prioritization!C20</f>
        <v>3</v>
      </c>
      <c r="D20" s="70">
        <f>Prioritization!H20</f>
        <v>0</v>
      </c>
      <c r="E20" s="70">
        <f>Prioritization!$C20*Prioritization!H20</f>
        <v>0</v>
      </c>
      <c r="F20" s="70">
        <f>Prioritization!J20</f>
        <v>0</v>
      </c>
      <c r="G20" s="70">
        <f>Prioritization!$C20*Prioritization!J20</f>
        <v>0</v>
      </c>
      <c r="H20" s="70">
        <f>Prioritization!L20</f>
        <v>0</v>
      </c>
      <c r="I20" s="70">
        <f>Prioritization!$C20*Prioritization!L20</f>
        <v>0</v>
      </c>
    </row>
    <row r="21" spans="1:9" ht="18" customHeight="1" x14ac:dyDescent="0.2">
      <c r="B21" s="69" t="s">
        <v>237</v>
      </c>
      <c r="C21" s="61">
        <f>Prioritization!C21</f>
        <v>3</v>
      </c>
      <c r="D21" s="70">
        <f>Prioritization!H21</f>
        <v>0</v>
      </c>
      <c r="E21" s="70">
        <f>Prioritization!$C21*Prioritization!H21</f>
        <v>0</v>
      </c>
      <c r="F21" s="70">
        <f>Prioritization!J21</f>
        <v>0</v>
      </c>
      <c r="G21" s="70">
        <f>Prioritization!$C21*Prioritization!J21</f>
        <v>0</v>
      </c>
      <c r="H21" s="70">
        <f>Prioritization!L21</f>
        <v>0</v>
      </c>
      <c r="I21" s="70">
        <f>Prioritization!$C21*Prioritization!L21</f>
        <v>0</v>
      </c>
    </row>
    <row r="22" spans="1:9" ht="18" customHeight="1" x14ac:dyDescent="0.2">
      <c r="B22" s="160" t="s">
        <v>17</v>
      </c>
      <c r="C22" s="160"/>
      <c r="D22" s="61">
        <f t="shared" ref="D22:I22" si="0">SUM(D9:D21)</f>
        <v>0</v>
      </c>
      <c r="E22" s="61">
        <f t="shared" si="0"/>
        <v>0</v>
      </c>
      <c r="F22" s="61">
        <f t="shared" si="0"/>
        <v>0</v>
      </c>
      <c r="G22" s="61">
        <f t="shared" si="0"/>
        <v>0</v>
      </c>
      <c r="H22" s="61">
        <f t="shared" si="0"/>
        <v>0</v>
      </c>
      <c r="I22" s="61">
        <f t="shared" si="0"/>
        <v>0</v>
      </c>
    </row>
    <row r="24" spans="1:9" ht="12.75" customHeight="1" x14ac:dyDescent="0.2">
      <c r="B24" s="170" t="s">
        <v>243</v>
      </c>
      <c r="C24" s="128" t="s">
        <v>279</v>
      </c>
      <c r="D24" s="128"/>
      <c r="E24" s="128"/>
      <c r="F24" s="128"/>
      <c r="G24" s="128"/>
      <c r="H24" s="8"/>
    </row>
    <row r="25" spans="1:9" x14ac:dyDescent="0.2">
      <c r="B25" s="170"/>
      <c r="C25" s="169" t="str">
        <f>IF(Risks!J7&lt;&gt;"",Risks!J7,IF(Risks!H7&lt;&gt;"",Risks!H7,IF(Risks!F7&lt;&gt;"",Risks!F7,"")))</f>
        <v/>
      </c>
      <c r="D25" s="169"/>
      <c r="E25" s="169"/>
      <c r="F25" s="169"/>
      <c r="G25" s="169"/>
      <c r="H25" s="8"/>
    </row>
    <row r="26" spans="1:9" ht="18" customHeight="1" x14ac:dyDescent="0.2">
      <c r="B26" s="49" t="s">
        <v>250</v>
      </c>
      <c r="C26" s="71" t="s">
        <v>244</v>
      </c>
      <c r="D26" s="71" t="s">
        <v>245</v>
      </c>
      <c r="E26" s="71" t="s">
        <v>244</v>
      </c>
      <c r="F26" s="71" t="s">
        <v>245</v>
      </c>
      <c r="G26" s="71" t="s">
        <v>280</v>
      </c>
      <c r="H26" s="8"/>
    </row>
    <row r="27" spans="1:9" ht="18" customHeight="1" x14ac:dyDescent="0.2">
      <c r="A27" s="45">
        <v>1</v>
      </c>
      <c r="B27" s="69" t="str">
        <f>IF(Risks!C9&lt;&gt;"",Risks!B9&amp;" - "&amp;Risks!C9,"")</f>
        <v/>
      </c>
      <c r="C27" s="72" t="str">
        <f>IF(Risks!J9&lt;&gt;"",Risks!J9,IF(Risks!H9&lt;&gt;"",Risks!H9,IF(Risks!F9&lt;&gt;"",Risks!F9,"")))</f>
        <v/>
      </c>
      <c r="D27" s="72" t="str">
        <f>IF(Risks!K9&lt;&gt;"",Risks!K9,IF(Risks!I9&lt;&gt;"",Risks!I9,IF(Risks!G9&lt;&gt;"",Risks!G9,"")))</f>
        <v/>
      </c>
      <c r="E27" s="72" t="str">
        <f>IF(ISNA(VLOOKUP(C27,'Reference Data'!$A$2:$B$4,2,FALSE)),"",VLOOKUP(C27,'Reference Data'!$A$2:$B$4,2,FALSE))</f>
        <v/>
      </c>
      <c r="F27" s="72" t="str">
        <f>IF(ISNA(VLOOKUP(D27,'Reference Data'!$A$2:$B$4,2,FALSE)),"",VLOOKUP(D27,'Reference Data'!$A$2:$B$4,2,FALSE))</f>
        <v/>
      </c>
      <c r="G27" s="72">
        <v>0.8</v>
      </c>
      <c r="H27" s="8"/>
    </row>
    <row r="28" spans="1:9" ht="18" customHeight="1" x14ac:dyDescent="0.2">
      <c r="A28" s="45">
        <v>2</v>
      </c>
      <c r="B28" s="69" t="str">
        <f>IF(Risks!C10&lt;&gt;"",Risks!B10&amp;" - "&amp;Risks!C10,"")</f>
        <v/>
      </c>
      <c r="C28" s="72" t="str">
        <f>IF(Risks!J10&lt;&gt;"",Risks!J10,IF(Risks!H10&lt;&gt;"",Risks!H10,IF(Risks!F10&lt;&gt;"",Risks!F10,"")))</f>
        <v/>
      </c>
      <c r="D28" s="72" t="str">
        <f>IF(Risks!K10&lt;&gt;"",Risks!K10,IF(Risks!I10&lt;&gt;"",Risks!I10,IF(Risks!G10&lt;&gt;"",Risks!G10,"")))</f>
        <v/>
      </c>
      <c r="E28" s="72" t="str">
        <f>IF(ISNA(VLOOKUP(C28,'Reference Data'!$A$2:$B$4,2,FALSE)),"",VLOOKUP(C28,'Reference Data'!$A$2:$B$4,2,FALSE))</f>
        <v/>
      </c>
      <c r="F28" s="72" t="str">
        <f>IF(ISNA(VLOOKUP(D28,'Reference Data'!$A$2:$B$4,2,FALSE)),"",VLOOKUP(D28,'Reference Data'!$A$2:$B$4,2,FALSE))</f>
        <v/>
      </c>
      <c r="G28" s="72">
        <v>1.2</v>
      </c>
      <c r="H28" s="8"/>
    </row>
    <row r="29" spans="1:9" ht="18" customHeight="1" x14ac:dyDescent="0.2">
      <c r="A29" s="45">
        <v>3</v>
      </c>
      <c r="B29" s="69" t="str">
        <f>IF(Risks!C11&lt;&gt;"",Risks!B11&amp;" - "&amp;Risks!C11,"")</f>
        <v/>
      </c>
      <c r="C29" s="72" t="str">
        <f>IF(Risks!J11&lt;&gt;"",Risks!J11,IF(Risks!H11&lt;&gt;"",Risks!H11,IF(Risks!F11&lt;&gt;"",Risks!F11,"")))</f>
        <v/>
      </c>
      <c r="D29" s="72" t="str">
        <f>IF(Risks!K11&lt;&gt;"",Risks!K11,IF(Risks!I11&lt;&gt;"",Risks!I11,IF(Risks!G11&lt;&gt;"",Risks!G11,"")))</f>
        <v/>
      </c>
      <c r="E29" s="72" t="str">
        <f>IF(ISNA(VLOOKUP(C29,'Reference Data'!$A$2:$B$4,2,FALSE)),"",VLOOKUP(C29,'Reference Data'!$A$2:$B$4,2,FALSE))</f>
        <v/>
      </c>
      <c r="F29" s="72" t="str">
        <f>IF(ISNA(VLOOKUP(D29,'Reference Data'!$A$2:$B$4,2,FALSE)),"",VLOOKUP(D29,'Reference Data'!$A$2:$B$4,2,FALSE))</f>
        <v/>
      </c>
      <c r="G29" s="72">
        <v>1.6</v>
      </c>
      <c r="H29" s="8"/>
    </row>
    <row r="30" spans="1:9" ht="18" customHeight="1" x14ac:dyDescent="0.2">
      <c r="A30" s="45">
        <v>4</v>
      </c>
      <c r="B30" s="69" t="str">
        <f>IF(Risks!C12&lt;&gt;"",Risks!B12&amp;" - "&amp;Risks!C12,"")</f>
        <v/>
      </c>
      <c r="C30" s="72" t="str">
        <f>IF(Risks!J12&lt;&gt;"",Risks!J12,IF(Risks!H12&lt;&gt;"",Risks!H12,IF(Risks!F12&lt;&gt;"",Risks!F12,"")))</f>
        <v/>
      </c>
      <c r="D30" s="72" t="str">
        <f>IF(Risks!K12&lt;&gt;"",Risks!K12,IF(Risks!I12&lt;&gt;"",Risks!I12,IF(Risks!G12&lt;&gt;"",Risks!G12,"")))</f>
        <v/>
      </c>
      <c r="E30" s="72" t="str">
        <f>IF(ISNA(VLOOKUP(C30,'Reference Data'!$A$2:$B$4,2,FALSE)),"",VLOOKUP(C30,'Reference Data'!$A$2:$B$4,2,FALSE))</f>
        <v/>
      </c>
      <c r="F30" s="72" t="str">
        <f>IF(ISNA(VLOOKUP(D30,'Reference Data'!$A$2:$B$4,2,FALSE)),"",VLOOKUP(D30,'Reference Data'!$A$2:$B$4,2,FALSE))</f>
        <v/>
      </c>
      <c r="G30" s="72">
        <v>2</v>
      </c>
      <c r="H30" s="8"/>
    </row>
    <row r="31" spans="1:9" ht="18" customHeight="1" x14ac:dyDescent="0.2">
      <c r="A31" s="45">
        <v>5</v>
      </c>
      <c r="B31" s="69" t="str">
        <f>IF(Risks!C13&lt;&gt;"",Risks!B13&amp;" - "&amp;Risks!C13,"")</f>
        <v/>
      </c>
      <c r="C31" s="72" t="str">
        <f>IF(Risks!J13&lt;&gt;"",Risks!J13,IF(Risks!H13&lt;&gt;"",Risks!H13,IF(Risks!F13&lt;&gt;"",Risks!F13,"")))</f>
        <v/>
      </c>
      <c r="D31" s="72" t="str">
        <f>IF(Risks!K13&lt;&gt;"",Risks!K13,IF(Risks!I13&lt;&gt;"",Risks!I13,IF(Risks!G13&lt;&gt;"",Risks!G13,"")))</f>
        <v/>
      </c>
      <c r="E31" s="72" t="str">
        <f>IF(ISNA(VLOOKUP(C31,'Reference Data'!$A$2:$B$4,2,FALSE)),"",VLOOKUP(C31,'Reference Data'!$A$2:$B$4,2,FALSE))</f>
        <v/>
      </c>
      <c r="F31" s="72" t="str">
        <f>IF(ISNA(VLOOKUP(D31,'Reference Data'!$A$2:$B$4,2,FALSE)),"",VLOOKUP(D31,'Reference Data'!$A$2:$B$4,2,FALSE))</f>
        <v/>
      </c>
      <c r="G31" s="72">
        <v>2.4</v>
      </c>
      <c r="H31" s="8"/>
    </row>
    <row r="33" spans="2:4" x14ac:dyDescent="0.2">
      <c r="B33" s="162" t="s">
        <v>353</v>
      </c>
      <c r="C33" s="165" t="s">
        <v>279</v>
      </c>
      <c r="D33" s="166"/>
    </row>
    <row r="34" spans="2:4" x14ac:dyDescent="0.2">
      <c r="B34" s="163"/>
      <c r="C34" s="167" t="str">
        <f>IF($H$7&lt;&gt;"",$H$7,IF($F$7&lt;&gt;"",$F$7,IF($D$7&lt;&gt;"",$D$7,"")))</f>
        <v/>
      </c>
      <c r="D34" s="168"/>
    </row>
    <row r="35" spans="2:4" x14ac:dyDescent="0.2">
      <c r="B35" s="164"/>
      <c r="C35" s="71" t="s">
        <v>20</v>
      </c>
      <c r="D35" s="71" t="s">
        <v>354</v>
      </c>
    </row>
    <row r="36" spans="2:4" x14ac:dyDescent="0.2">
      <c r="B36" s="81" t="str">
        <f>B17</f>
        <v>9. Degree of Impact from change</v>
      </c>
      <c r="C36" s="72">
        <f>IF($H$17&lt;&gt;0,$H$17,IF($F$17&lt;&gt;0,$F$17,IF($D$17&lt;&gt;0,$D$17,0)))</f>
        <v>0</v>
      </c>
      <c r="D36" s="72" t="str">
        <f>IF($C$34="","",VLOOKUP(C36,'Reference Data'!$C$2:$D$5,2,FALSE))</f>
        <v/>
      </c>
    </row>
    <row r="37" spans="2:4" x14ac:dyDescent="0.2">
      <c r="B37" s="79" t="str">
        <f>B18</f>
        <v>10. Organizational change capacity</v>
      </c>
      <c r="C37" s="72">
        <f>IF($H$18&lt;&gt;0,$H$18,IF($F$18&lt;&gt;0,$F$18,IF($D$18&lt;&gt;0,$D$18,0)))</f>
        <v>0</v>
      </c>
      <c r="D37" s="72" t="str">
        <f>IF($C$34="","",VLOOKUP(C37,'Reference Data'!$C$2:$D$5,2,FALSE))</f>
        <v/>
      </c>
    </row>
  </sheetData>
  <sheetProtection algorithmName="SHA-512" hashValue="myeoR7kqceIyQaeTRYgvWFMDuwUzd1YFbUi5Tv8+C5yCq4wyGGztRd3+01HTsEYO6MKpHhlTrZlTTMmlE4it3Q==" saltValue="Er70VrmlhlSvuq+CaIo7Qg==" spinCount="100000" sheet="1" selectLockedCells="1"/>
  <mergeCells count="19">
    <mergeCell ref="B1:E1"/>
    <mergeCell ref="B33:B35"/>
    <mergeCell ref="C33:D33"/>
    <mergeCell ref="C34:D34"/>
    <mergeCell ref="F1:I1"/>
    <mergeCell ref="C24:G24"/>
    <mergeCell ref="C25:G25"/>
    <mergeCell ref="B24:B25"/>
    <mergeCell ref="B22:C22"/>
    <mergeCell ref="D7:E7"/>
    <mergeCell ref="F7:G7"/>
    <mergeCell ref="H7:I7"/>
    <mergeCell ref="B6:B8"/>
    <mergeCell ref="C6:C8"/>
    <mergeCell ref="D6:I6"/>
    <mergeCell ref="C3:I3"/>
    <mergeCell ref="C4:I4"/>
    <mergeCell ref="C5:I5"/>
    <mergeCell ref="C2:I2"/>
  </mergeCells>
  <printOptions horizontalCentered="1"/>
  <pageMargins left="0.3" right="0.3" top="0.3" bottom="0.5" header="0" footer="0"/>
  <pageSetup scale="88" orientation="portrait"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M67"/>
  <sheetViews>
    <sheetView workbookViewId="0">
      <pane ySplit="1" topLeftCell="A2" activePane="bottomLeft" state="frozen"/>
      <selection pane="bottomLeft" sqref="A1:B1"/>
    </sheetView>
  </sheetViews>
  <sheetFormatPr defaultRowHeight="12.75" x14ac:dyDescent="0.2"/>
  <cols>
    <col min="1" max="2" width="8.7109375" style="1" customWidth="1"/>
    <col min="3" max="5" width="10" style="1" bestFit="1" customWidth="1"/>
    <col min="6" max="6" width="43.140625" style="1" bestFit="1" customWidth="1"/>
    <col min="7" max="7" width="27.5703125" style="1" customWidth="1"/>
    <col min="8" max="8" width="43.5703125" style="1" bestFit="1" customWidth="1"/>
    <col min="9" max="9" width="51.42578125" style="8" bestFit="1" customWidth="1"/>
    <col min="10" max="10" width="38.7109375" style="1" customWidth="1"/>
    <col min="11" max="11" width="49.7109375" style="1" bestFit="1" customWidth="1"/>
    <col min="12" max="12" width="17.28515625" bestFit="1" customWidth="1"/>
    <col min="13" max="13" width="70.5703125" bestFit="1" customWidth="1"/>
  </cols>
  <sheetData>
    <row r="1" spans="1:13" x14ac:dyDescent="0.2">
      <c r="A1" s="171" t="s">
        <v>253</v>
      </c>
      <c r="B1" s="172"/>
      <c r="C1" s="20" t="s">
        <v>170</v>
      </c>
      <c r="D1" s="20" t="s">
        <v>18</v>
      </c>
      <c r="E1" s="20" t="s">
        <v>19</v>
      </c>
      <c r="F1" s="20" t="s">
        <v>45</v>
      </c>
      <c r="G1" s="20" t="s">
        <v>266</v>
      </c>
      <c r="H1" s="20" t="s">
        <v>142</v>
      </c>
      <c r="I1" s="20" t="s">
        <v>188</v>
      </c>
      <c r="J1" s="20" t="s">
        <v>189</v>
      </c>
      <c r="K1" s="20" t="s">
        <v>190</v>
      </c>
      <c r="L1" s="20" t="s">
        <v>242</v>
      </c>
      <c r="M1" s="93" t="s">
        <v>336</v>
      </c>
    </row>
    <row r="2" spans="1:13" x14ac:dyDescent="0.2">
      <c r="A2" s="8" t="s">
        <v>34</v>
      </c>
      <c r="B2" s="8">
        <v>1</v>
      </c>
      <c r="C2" s="8">
        <v>0</v>
      </c>
      <c r="D2" s="8">
        <v>1</v>
      </c>
      <c r="E2" s="8">
        <v>1</v>
      </c>
      <c r="F2" s="8" t="s">
        <v>67</v>
      </c>
      <c r="G2" s="8" t="s">
        <v>43</v>
      </c>
      <c r="H2" s="8" t="s">
        <v>143</v>
      </c>
      <c r="I2" s="19" t="s">
        <v>143</v>
      </c>
      <c r="J2" s="8" t="s">
        <v>217</v>
      </c>
      <c r="K2" s="19" t="s">
        <v>217</v>
      </c>
      <c r="L2" t="str">
        <f>CONCATENATE('Intake Form'!$D$5," - Normal Scores")</f>
        <v xml:space="preserve"> - Normal Scores</v>
      </c>
      <c r="M2" s="8" t="s">
        <v>361</v>
      </c>
    </row>
    <row r="3" spans="1:13" x14ac:dyDescent="0.2">
      <c r="A3" s="8" t="s">
        <v>33</v>
      </c>
      <c r="B3" s="8">
        <v>2</v>
      </c>
      <c r="C3" s="8">
        <v>3</v>
      </c>
      <c r="D3" s="8">
        <v>2</v>
      </c>
      <c r="E3" s="8">
        <v>2</v>
      </c>
      <c r="F3" s="8" t="s">
        <v>66</v>
      </c>
      <c r="G3" s="8" t="s">
        <v>44</v>
      </c>
      <c r="H3" s="8" t="s">
        <v>144</v>
      </c>
      <c r="I3" s="8" t="s">
        <v>83</v>
      </c>
      <c r="J3" s="8" t="s">
        <v>219</v>
      </c>
      <c r="K3" s="8" t="s">
        <v>191</v>
      </c>
      <c r="L3" s="1" t="str">
        <f>CONCATENATE('Intake Form'!$D$5," - Weighted Scores")</f>
        <v xml:space="preserve"> - Weighted Scores</v>
      </c>
      <c r="M3" s="8" t="s">
        <v>362</v>
      </c>
    </row>
    <row r="4" spans="1:13" x14ac:dyDescent="0.2">
      <c r="A4" s="8" t="s">
        <v>32</v>
      </c>
      <c r="B4" s="8">
        <v>3</v>
      </c>
      <c r="C4" s="8">
        <v>6</v>
      </c>
      <c r="D4" s="8">
        <v>3</v>
      </c>
      <c r="E4" s="8">
        <v>3</v>
      </c>
      <c r="F4" s="8" t="s">
        <v>78</v>
      </c>
      <c r="G4" s="15" t="s">
        <v>265</v>
      </c>
      <c r="H4" s="8" t="s">
        <v>148</v>
      </c>
      <c r="I4" s="8" t="s">
        <v>84</v>
      </c>
      <c r="J4" s="8" t="s">
        <v>220</v>
      </c>
      <c r="K4" s="16" t="s">
        <v>219</v>
      </c>
      <c r="L4" s="1" t="str">
        <f>CONCATENATE('Intake Form'!$D$5," - Risk Matrix")</f>
        <v xml:space="preserve"> - Risk Matrix</v>
      </c>
      <c r="M4" s="8" t="s">
        <v>363</v>
      </c>
    </row>
    <row r="5" spans="1:13" x14ac:dyDescent="0.2">
      <c r="A5" s="8"/>
      <c r="B5" s="8"/>
      <c r="C5" s="15">
        <v>9</v>
      </c>
      <c r="D5" s="8">
        <v>4</v>
      </c>
      <c r="E5" s="8"/>
      <c r="F5" s="8" t="s">
        <v>57</v>
      </c>
      <c r="G5" s="15"/>
      <c r="H5" s="8" t="s">
        <v>149</v>
      </c>
      <c r="I5" s="8" t="s">
        <v>85</v>
      </c>
      <c r="J5" s="1" t="s">
        <v>196</v>
      </c>
      <c r="K5" s="8" t="s">
        <v>192</v>
      </c>
      <c r="M5" s="94" t="s">
        <v>364</v>
      </c>
    </row>
    <row r="6" spans="1:13" x14ac:dyDescent="0.2">
      <c r="A6" s="8"/>
      <c r="B6" s="8"/>
      <c r="C6" s="8"/>
      <c r="D6" s="8">
        <v>5</v>
      </c>
      <c r="E6" s="8"/>
      <c r="F6" s="8" t="s">
        <v>79</v>
      </c>
      <c r="G6" s="8"/>
      <c r="H6" s="8" t="s">
        <v>147</v>
      </c>
      <c r="I6" s="8" t="s">
        <v>86</v>
      </c>
      <c r="J6" s="8" t="s">
        <v>221</v>
      </c>
      <c r="K6" s="8" t="s">
        <v>226</v>
      </c>
      <c r="M6" s="94" t="s">
        <v>365</v>
      </c>
    </row>
    <row r="7" spans="1:13" x14ac:dyDescent="0.2">
      <c r="A7" s="8"/>
      <c r="B7" s="8"/>
      <c r="C7" s="8"/>
      <c r="D7" s="8"/>
      <c r="E7" s="8"/>
      <c r="F7" s="8" t="s">
        <v>71</v>
      </c>
      <c r="G7" s="8"/>
      <c r="H7" s="8" t="s">
        <v>146</v>
      </c>
      <c r="I7" s="8" t="s">
        <v>87</v>
      </c>
      <c r="J7" s="1" t="s">
        <v>200</v>
      </c>
      <c r="K7" s="8" t="s">
        <v>193</v>
      </c>
      <c r="M7" s="8" t="s">
        <v>366</v>
      </c>
    </row>
    <row r="8" spans="1:13" x14ac:dyDescent="0.2">
      <c r="A8" s="8"/>
      <c r="B8" s="8"/>
      <c r="C8" s="8"/>
      <c r="D8" s="8"/>
      <c r="E8" s="8"/>
      <c r="F8" s="8" t="s">
        <v>69</v>
      </c>
      <c r="G8" s="8"/>
      <c r="H8" s="8" t="s">
        <v>227</v>
      </c>
      <c r="I8" s="8" t="s">
        <v>88</v>
      </c>
      <c r="J8" s="8" t="s">
        <v>222</v>
      </c>
      <c r="K8" s="8" t="s">
        <v>194</v>
      </c>
      <c r="M8" s="8" t="s">
        <v>367</v>
      </c>
    </row>
    <row r="9" spans="1:13" x14ac:dyDescent="0.2">
      <c r="A9" s="8"/>
      <c r="B9" s="8"/>
      <c r="C9" s="8"/>
      <c r="D9" s="8"/>
      <c r="E9" s="8"/>
      <c r="F9" s="8" t="s">
        <v>49</v>
      </c>
      <c r="G9" s="8"/>
      <c r="H9" s="8" t="s">
        <v>150</v>
      </c>
      <c r="I9" s="8" t="s">
        <v>89</v>
      </c>
      <c r="J9" s="8" t="s">
        <v>223</v>
      </c>
      <c r="K9" s="16" t="s">
        <v>220</v>
      </c>
      <c r="M9" s="8" t="s">
        <v>368</v>
      </c>
    </row>
    <row r="10" spans="1:13" x14ac:dyDescent="0.2">
      <c r="A10" s="8"/>
      <c r="B10" s="8"/>
      <c r="C10" s="8"/>
      <c r="D10" s="8"/>
      <c r="E10" s="8"/>
      <c r="F10" s="8" t="s">
        <v>74</v>
      </c>
      <c r="G10" s="8"/>
      <c r="H10" s="8" t="s">
        <v>145</v>
      </c>
      <c r="I10" s="17" t="s">
        <v>144</v>
      </c>
      <c r="J10" s="1" t="s">
        <v>206</v>
      </c>
      <c r="K10" s="8" t="s">
        <v>195</v>
      </c>
      <c r="M10" s="8" t="s">
        <v>369</v>
      </c>
    </row>
    <row r="11" spans="1:13" x14ac:dyDescent="0.2">
      <c r="A11" s="8"/>
      <c r="B11" s="8"/>
      <c r="C11" s="8"/>
      <c r="D11" s="8"/>
      <c r="E11" s="8"/>
      <c r="F11" s="8" t="s">
        <v>48</v>
      </c>
      <c r="G11" s="8"/>
      <c r="H11" s="8"/>
      <c r="I11" s="8" t="s">
        <v>90</v>
      </c>
      <c r="J11" s="1" t="s">
        <v>211</v>
      </c>
      <c r="K11" s="8" t="s">
        <v>225</v>
      </c>
      <c r="M11" s="8" t="s">
        <v>370</v>
      </c>
    </row>
    <row r="12" spans="1:13" x14ac:dyDescent="0.2">
      <c r="A12" s="8"/>
      <c r="B12" s="8"/>
      <c r="C12" s="8"/>
      <c r="D12" s="8"/>
      <c r="E12" s="8"/>
      <c r="F12" s="8" t="s">
        <v>52</v>
      </c>
      <c r="G12" s="8"/>
      <c r="H12" s="8"/>
      <c r="I12" s="8" t="s">
        <v>91</v>
      </c>
      <c r="J12" s="8" t="s">
        <v>218</v>
      </c>
      <c r="K12" s="16" t="s">
        <v>196</v>
      </c>
      <c r="M12" s="94" t="s">
        <v>371</v>
      </c>
    </row>
    <row r="13" spans="1:13" x14ac:dyDescent="0.2">
      <c r="A13" s="8"/>
      <c r="B13" s="8"/>
      <c r="C13" s="8"/>
      <c r="D13" s="8"/>
      <c r="E13" s="8"/>
      <c r="F13" s="8" t="s">
        <v>53</v>
      </c>
      <c r="G13" s="8"/>
      <c r="H13" s="8"/>
      <c r="I13" s="8" t="s">
        <v>92</v>
      </c>
      <c r="K13" s="8" t="s">
        <v>224</v>
      </c>
      <c r="M13" s="8" t="s">
        <v>372</v>
      </c>
    </row>
    <row r="14" spans="1:13" x14ac:dyDescent="0.2">
      <c r="A14" s="8"/>
      <c r="B14" s="8"/>
      <c r="C14" s="8"/>
      <c r="D14" s="8"/>
      <c r="E14" s="8"/>
      <c r="F14" s="8" t="s">
        <v>50</v>
      </c>
      <c r="G14" s="8"/>
      <c r="H14" s="8"/>
      <c r="I14" s="8" t="s">
        <v>93</v>
      </c>
      <c r="K14" s="16" t="s">
        <v>221</v>
      </c>
      <c r="M14" s="94" t="s">
        <v>373</v>
      </c>
    </row>
    <row r="15" spans="1:13" x14ac:dyDescent="0.2">
      <c r="A15" s="8"/>
      <c r="B15" s="8"/>
      <c r="C15" s="8"/>
      <c r="D15" s="8"/>
      <c r="E15" s="8"/>
      <c r="F15" s="8" t="s">
        <v>54</v>
      </c>
      <c r="G15" s="8"/>
      <c r="H15" s="8"/>
      <c r="I15" s="8" t="s">
        <v>94</v>
      </c>
      <c r="K15" s="1" t="s">
        <v>197</v>
      </c>
      <c r="M15" s="8" t="s">
        <v>374</v>
      </c>
    </row>
    <row r="16" spans="1:13" x14ac:dyDescent="0.2">
      <c r="A16" s="8"/>
      <c r="B16" s="8"/>
      <c r="C16" s="8"/>
      <c r="D16" s="8"/>
      <c r="E16" s="8"/>
      <c r="F16" s="8" t="s">
        <v>46</v>
      </c>
      <c r="G16" s="8"/>
      <c r="H16" s="8"/>
      <c r="I16" s="8" t="s">
        <v>95</v>
      </c>
      <c r="K16" s="1" t="s">
        <v>198</v>
      </c>
    </row>
    <row r="17" spans="1:11" x14ac:dyDescent="0.2">
      <c r="A17" s="8"/>
      <c r="B17" s="8"/>
      <c r="C17" s="8"/>
      <c r="D17" s="8"/>
      <c r="E17" s="8"/>
      <c r="F17" s="8" t="s">
        <v>75</v>
      </c>
      <c r="G17" s="8"/>
      <c r="H17" s="8"/>
      <c r="I17" s="16" t="s">
        <v>148</v>
      </c>
      <c r="K17" s="1" t="s">
        <v>199</v>
      </c>
    </row>
    <row r="18" spans="1:11" x14ac:dyDescent="0.2">
      <c r="A18" s="8"/>
      <c r="B18" s="8"/>
      <c r="C18" s="8"/>
      <c r="D18" s="8"/>
      <c r="E18" s="8"/>
      <c r="F18" s="8" t="s">
        <v>65</v>
      </c>
      <c r="G18" s="8"/>
      <c r="H18" s="8"/>
      <c r="I18" s="8" t="s">
        <v>96</v>
      </c>
      <c r="K18" s="16" t="s">
        <v>200</v>
      </c>
    </row>
    <row r="19" spans="1:11" x14ac:dyDescent="0.2">
      <c r="A19" s="8"/>
      <c r="B19" s="8"/>
      <c r="C19" s="8"/>
      <c r="D19" s="8"/>
      <c r="E19" s="8"/>
      <c r="F19" s="8" t="s">
        <v>81</v>
      </c>
      <c r="G19" s="8"/>
      <c r="H19" s="8"/>
      <c r="I19" s="8" t="s">
        <v>97</v>
      </c>
      <c r="K19" s="1" t="s">
        <v>201</v>
      </c>
    </row>
    <row r="20" spans="1:11" x14ac:dyDescent="0.2">
      <c r="A20" s="8"/>
      <c r="B20" s="8"/>
      <c r="C20" s="8"/>
      <c r="D20" s="8"/>
      <c r="E20" s="8"/>
      <c r="F20" s="8" t="s">
        <v>76</v>
      </c>
      <c r="G20" s="8"/>
      <c r="H20" s="8"/>
      <c r="I20" s="8" t="s">
        <v>98</v>
      </c>
      <c r="K20" s="16" t="s">
        <v>222</v>
      </c>
    </row>
    <row r="21" spans="1:11" x14ac:dyDescent="0.2">
      <c r="A21" s="8"/>
      <c r="B21" s="8"/>
      <c r="C21" s="8"/>
      <c r="D21" s="8"/>
      <c r="E21" s="8"/>
      <c r="F21" s="8" t="s">
        <v>47</v>
      </c>
      <c r="G21" s="8"/>
      <c r="H21" s="8"/>
      <c r="I21" s="8" t="s">
        <v>99</v>
      </c>
      <c r="K21" s="1" t="s">
        <v>202</v>
      </c>
    </row>
    <row r="22" spans="1:11" x14ac:dyDescent="0.2">
      <c r="A22" s="8"/>
      <c r="B22" s="8"/>
      <c r="C22" s="8"/>
      <c r="D22" s="8"/>
      <c r="E22" s="8"/>
      <c r="F22" s="8" t="s">
        <v>51</v>
      </c>
      <c r="G22" s="8"/>
      <c r="H22" s="8"/>
      <c r="I22" s="8" t="s">
        <v>100</v>
      </c>
      <c r="K22" s="1" t="s">
        <v>203</v>
      </c>
    </row>
    <row r="23" spans="1:11" x14ac:dyDescent="0.2">
      <c r="A23" s="8"/>
      <c r="B23" s="8"/>
      <c r="C23" s="8"/>
      <c r="D23" s="8"/>
      <c r="E23" s="8"/>
      <c r="F23" s="8" t="s">
        <v>42</v>
      </c>
      <c r="G23" s="8"/>
      <c r="H23" s="8"/>
      <c r="I23" s="8" t="s">
        <v>101</v>
      </c>
      <c r="K23" s="1" t="s">
        <v>204</v>
      </c>
    </row>
    <row r="24" spans="1:11" x14ac:dyDescent="0.2">
      <c r="A24" s="8"/>
      <c r="B24" s="8"/>
      <c r="C24" s="8"/>
      <c r="D24" s="8"/>
      <c r="E24" s="8"/>
      <c r="F24" s="8" t="s">
        <v>58</v>
      </c>
      <c r="G24" s="8"/>
      <c r="H24" s="8"/>
      <c r="I24" s="8" t="s">
        <v>102</v>
      </c>
      <c r="K24" s="16" t="s">
        <v>223</v>
      </c>
    </row>
    <row r="25" spans="1:11" x14ac:dyDescent="0.2">
      <c r="A25" s="8"/>
      <c r="B25" s="8"/>
      <c r="C25" s="8"/>
      <c r="D25" s="8"/>
      <c r="E25" s="8"/>
      <c r="F25" s="8" t="s">
        <v>59</v>
      </c>
      <c r="G25" s="8"/>
      <c r="H25" s="8"/>
      <c r="I25" s="16" t="s">
        <v>149</v>
      </c>
      <c r="K25" s="1" t="s">
        <v>205</v>
      </c>
    </row>
    <row r="26" spans="1:11" x14ac:dyDescent="0.2">
      <c r="A26" s="8"/>
      <c r="B26" s="8"/>
      <c r="C26" s="8"/>
      <c r="D26" s="8"/>
      <c r="E26" s="8"/>
      <c r="F26" s="8" t="s">
        <v>60</v>
      </c>
      <c r="G26" s="8"/>
      <c r="H26" s="8"/>
      <c r="I26" s="8" t="s">
        <v>103</v>
      </c>
      <c r="K26" s="16" t="s">
        <v>206</v>
      </c>
    </row>
    <row r="27" spans="1:11" x14ac:dyDescent="0.2">
      <c r="A27" s="8"/>
      <c r="B27" s="8"/>
      <c r="C27" s="8"/>
      <c r="D27" s="8"/>
      <c r="E27" s="8"/>
      <c r="F27" s="8" t="s">
        <v>61</v>
      </c>
      <c r="G27" s="8"/>
      <c r="H27" s="8"/>
      <c r="I27" s="8" t="s">
        <v>104</v>
      </c>
      <c r="K27" s="1" t="s">
        <v>207</v>
      </c>
    </row>
    <row r="28" spans="1:11" x14ac:dyDescent="0.2">
      <c r="A28" s="8"/>
      <c r="B28" s="8"/>
      <c r="C28" s="8"/>
      <c r="D28" s="8"/>
      <c r="E28" s="8"/>
      <c r="F28" s="8" t="s">
        <v>77</v>
      </c>
      <c r="G28" s="8"/>
      <c r="H28" s="8"/>
      <c r="I28" s="8" t="s">
        <v>105</v>
      </c>
      <c r="K28" s="1" t="s">
        <v>208</v>
      </c>
    </row>
    <row r="29" spans="1:11" x14ac:dyDescent="0.2">
      <c r="A29" s="8"/>
      <c r="B29" s="8"/>
      <c r="C29" s="8"/>
      <c r="D29" s="8"/>
      <c r="E29" s="8"/>
      <c r="F29" s="8" t="s">
        <v>62</v>
      </c>
      <c r="G29" s="8"/>
      <c r="H29" s="8"/>
      <c r="I29" s="8" t="s">
        <v>106</v>
      </c>
      <c r="K29" s="1" t="s">
        <v>209</v>
      </c>
    </row>
    <row r="30" spans="1:11" x14ac:dyDescent="0.2">
      <c r="A30" s="8"/>
      <c r="B30" s="8"/>
      <c r="C30" s="8"/>
      <c r="D30" s="8"/>
      <c r="E30" s="8"/>
      <c r="F30" s="8" t="s">
        <v>82</v>
      </c>
      <c r="G30" s="8"/>
      <c r="H30" s="8"/>
      <c r="I30" s="8" t="s">
        <v>107</v>
      </c>
      <c r="K30" s="1" t="s">
        <v>210</v>
      </c>
    </row>
    <row r="31" spans="1:11" x14ac:dyDescent="0.2">
      <c r="A31" s="8"/>
      <c r="B31" s="8"/>
      <c r="C31" s="8"/>
      <c r="D31" s="8"/>
      <c r="E31" s="8"/>
      <c r="F31" s="8" t="s">
        <v>80</v>
      </c>
      <c r="G31" s="8"/>
      <c r="H31" s="8"/>
      <c r="I31" s="8" t="s">
        <v>108</v>
      </c>
      <c r="K31" s="16" t="s">
        <v>211</v>
      </c>
    </row>
    <row r="32" spans="1:11" x14ac:dyDescent="0.2">
      <c r="A32" s="8"/>
      <c r="B32" s="8"/>
      <c r="C32" s="8"/>
      <c r="D32" s="8"/>
      <c r="E32" s="8"/>
      <c r="F32" s="8" t="s">
        <v>68</v>
      </c>
      <c r="G32" s="8"/>
      <c r="H32" s="8"/>
      <c r="I32" s="8" t="s">
        <v>109</v>
      </c>
      <c r="K32" s="1" t="s">
        <v>212</v>
      </c>
    </row>
    <row r="33" spans="1:11" x14ac:dyDescent="0.2">
      <c r="A33" s="8"/>
      <c r="B33" s="8"/>
      <c r="C33" s="8"/>
      <c r="D33" s="8"/>
      <c r="E33" s="8"/>
      <c r="F33" s="8" t="s">
        <v>73</v>
      </c>
      <c r="G33" s="8"/>
      <c r="H33" s="8"/>
      <c r="I33" s="8" t="s">
        <v>110</v>
      </c>
      <c r="K33" s="16" t="s">
        <v>218</v>
      </c>
    </row>
    <row r="34" spans="1:11" x14ac:dyDescent="0.2">
      <c r="A34" s="8"/>
      <c r="B34" s="8"/>
      <c r="C34" s="8"/>
      <c r="D34" s="8"/>
      <c r="E34" s="8"/>
      <c r="F34" s="8" t="s">
        <v>72</v>
      </c>
      <c r="G34" s="8"/>
      <c r="H34" s="8"/>
      <c r="I34" s="16" t="s">
        <v>147</v>
      </c>
      <c r="K34" s="1" t="s">
        <v>213</v>
      </c>
    </row>
    <row r="35" spans="1:11" x14ac:dyDescent="0.2">
      <c r="A35" s="8"/>
      <c r="B35" s="8"/>
      <c r="C35" s="8"/>
      <c r="D35" s="8"/>
      <c r="E35" s="8"/>
      <c r="F35" s="8" t="s">
        <v>55</v>
      </c>
      <c r="G35" s="8"/>
      <c r="H35" s="8"/>
      <c r="I35" s="8" t="s">
        <v>111</v>
      </c>
      <c r="K35" s="1" t="s">
        <v>214</v>
      </c>
    </row>
    <row r="36" spans="1:11" x14ac:dyDescent="0.2">
      <c r="A36" s="8"/>
      <c r="B36" s="8"/>
      <c r="C36" s="8"/>
      <c r="D36" s="8"/>
      <c r="E36" s="8"/>
      <c r="F36" s="8" t="s">
        <v>56</v>
      </c>
      <c r="G36" s="8"/>
      <c r="H36" s="8"/>
      <c r="I36" s="8" t="s">
        <v>112</v>
      </c>
      <c r="K36" s="1" t="s">
        <v>215</v>
      </c>
    </row>
    <row r="37" spans="1:11" x14ac:dyDescent="0.2">
      <c r="A37" s="8"/>
      <c r="B37" s="8"/>
      <c r="C37" s="8"/>
      <c r="D37" s="8"/>
      <c r="E37" s="8"/>
      <c r="F37" s="8" t="s">
        <v>64</v>
      </c>
      <c r="G37" s="8"/>
      <c r="H37" s="8"/>
      <c r="I37" s="8" t="s">
        <v>113</v>
      </c>
      <c r="K37" s="1" t="s">
        <v>216</v>
      </c>
    </row>
    <row r="38" spans="1:11" x14ac:dyDescent="0.2">
      <c r="A38" s="8"/>
      <c r="B38" s="8"/>
      <c r="C38" s="8"/>
      <c r="D38" s="8"/>
      <c r="E38" s="8"/>
      <c r="F38" s="8" t="s">
        <v>63</v>
      </c>
      <c r="G38" s="8"/>
      <c r="H38" s="8"/>
      <c r="I38" s="8" t="s">
        <v>114</v>
      </c>
    </row>
    <row r="39" spans="1:11" x14ac:dyDescent="0.2">
      <c r="A39" s="8"/>
      <c r="B39" s="8"/>
      <c r="C39" s="8"/>
      <c r="D39" s="8"/>
      <c r="E39" s="8"/>
      <c r="F39" s="8" t="s">
        <v>70</v>
      </c>
      <c r="G39" s="8"/>
      <c r="H39" s="8"/>
      <c r="I39" s="8" t="s">
        <v>115</v>
      </c>
    </row>
    <row r="40" spans="1:11" x14ac:dyDescent="0.2">
      <c r="A40" s="8"/>
      <c r="B40" s="8"/>
      <c r="C40" s="8"/>
      <c r="D40" s="8"/>
      <c r="E40" s="8"/>
      <c r="F40" s="8" t="s">
        <v>41</v>
      </c>
      <c r="G40" s="8"/>
      <c r="H40" s="8"/>
      <c r="I40" s="8" t="s">
        <v>116</v>
      </c>
    </row>
    <row r="41" spans="1:11" x14ac:dyDescent="0.2">
      <c r="A41" s="8"/>
      <c r="B41" s="8"/>
      <c r="C41" s="8"/>
      <c r="D41" s="8"/>
      <c r="E41" s="8"/>
      <c r="F41" s="8"/>
      <c r="G41" s="8"/>
      <c r="H41" s="8"/>
      <c r="I41" s="8" t="s">
        <v>117</v>
      </c>
    </row>
    <row r="42" spans="1:11" x14ac:dyDescent="0.2">
      <c r="A42" s="8"/>
      <c r="B42" s="8"/>
      <c r="C42" s="8"/>
      <c r="D42" s="8"/>
      <c r="E42" s="8"/>
      <c r="F42" s="8"/>
      <c r="G42" s="8"/>
      <c r="H42" s="8"/>
      <c r="I42" s="8" t="s">
        <v>118</v>
      </c>
    </row>
    <row r="43" spans="1:11" x14ac:dyDescent="0.2">
      <c r="A43" s="8"/>
      <c r="B43" s="8"/>
      <c r="C43" s="8"/>
      <c r="D43" s="8"/>
      <c r="E43" s="8"/>
      <c r="F43" s="8"/>
      <c r="G43" s="8"/>
      <c r="H43" s="8"/>
      <c r="I43" s="16" t="s">
        <v>146</v>
      </c>
    </row>
    <row r="44" spans="1:11" x14ac:dyDescent="0.2">
      <c r="A44" s="8"/>
      <c r="B44" s="8"/>
      <c r="C44" s="8"/>
      <c r="D44" s="8"/>
      <c r="E44" s="8"/>
      <c r="F44" s="8"/>
      <c r="G44" s="8"/>
      <c r="H44" s="8"/>
      <c r="I44" s="8" t="s">
        <v>119</v>
      </c>
    </row>
    <row r="45" spans="1:11" x14ac:dyDescent="0.2">
      <c r="A45" s="8"/>
      <c r="B45" s="8"/>
      <c r="C45" s="8"/>
      <c r="D45" s="8"/>
      <c r="E45" s="8"/>
      <c r="F45" s="8"/>
      <c r="G45" s="8"/>
      <c r="H45" s="8"/>
      <c r="I45" s="8" t="s">
        <v>120</v>
      </c>
    </row>
    <row r="46" spans="1:11" x14ac:dyDescent="0.2">
      <c r="A46" s="8"/>
      <c r="B46" s="8"/>
      <c r="C46" s="8"/>
      <c r="D46" s="8"/>
      <c r="E46" s="8"/>
      <c r="F46" s="8"/>
      <c r="G46" s="8"/>
      <c r="H46" s="8"/>
      <c r="I46" s="8" t="s">
        <v>121</v>
      </c>
    </row>
    <row r="47" spans="1:11" x14ac:dyDescent="0.2">
      <c r="A47" s="8"/>
      <c r="B47" s="8"/>
      <c r="C47" s="8"/>
      <c r="D47" s="8"/>
      <c r="E47" s="8"/>
      <c r="F47" s="8"/>
      <c r="G47" s="8"/>
      <c r="H47" s="8"/>
      <c r="I47" s="16" t="s">
        <v>227</v>
      </c>
    </row>
    <row r="48" spans="1:11" x14ac:dyDescent="0.2">
      <c r="A48" s="8"/>
      <c r="B48" s="8"/>
      <c r="C48" s="8"/>
      <c r="D48" s="8"/>
      <c r="E48" s="8"/>
      <c r="F48" s="8"/>
      <c r="G48" s="8"/>
      <c r="H48" s="8"/>
      <c r="I48" s="8" t="s">
        <v>122</v>
      </c>
    </row>
    <row r="49" spans="1:9" x14ac:dyDescent="0.2">
      <c r="A49" s="8"/>
      <c r="B49" s="8"/>
      <c r="C49" s="8"/>
      <c r="D49" s="8"/>
      <c r="E49" s="8"/>
      <c r="F49" s="8"/>
      <c r="G49" s="8"/>
      <c r="H49" s="8"/>
      <c r="I49" s="8" t="s">
        <v>123</v>
      </c>
    </row>
    <row r="50" spans="1:9" x14ac:dyDescent="0.2">
      <c r="A50" s="8"/>
      <c r="B50" s="8"/>
      <c r="C50" s="8"/>
      <c r="D50" s="8"/>
      <c r="E50" s="8"/>
      <c r="F50" s="8"/>
      <c r="G50" s="8"/>
      <c r="H50" s="8"/>
      <c r="I50" s="8" t="s">
        <v>124</v>
      </c>
    </row>
    <row r="51" spans="1:9" x14ac:dyDescent="0.2">
      <c r="A51" s="8"/>
      <c r="B51" s="8"/>
      <c r="C51" s="8"/>
      <c r="D51" s="8"/>
      <c r="E51" s="8"/>
      <c r="F51" s="8"/>
      <c r="G51" s="8"/>
      <c r="H51" s="8"/>
      <c r="I51" s="8" t="s">
        <v>125</v>
      </c>
    </row>
    <row r="52" spans="1:9" x14ac:dyDescent="0.2">
      <c r="A52" s="8"/>
      <c r="B52" s="8"/>
      <c r="C52" s="8"/>
      <c r="D52" s="8"/>
      <c r="E52" s="8"/>
      <c r="F52" s="8"/>
      <c r="G52" s="8"/>
      <c r="H52" s="8"/>
      <c r="I52" s="8" t="s">
        <v>126</v>
      </c>
    </row>
    <row r="53" spans="1:9" x14ac:dyDescent="0.2">
      <c r="A53" s="8"/>
      <c r="B53" s="8"/>
      <c r="C53" s="8"/>
      <c r="D53" s="8"/>
      <c r="E53" s="8"/>
      <c r="F53" s="8"/>
      <c r="G53" s="8"/>
      <c r="H53" s="8"/>
      <c r="I53" s="8" t="s">
        <v>127</v>
      </c>
    </row>
    <row r="54" spans="1:9" x14ac:dyDescent="0.2">
      <c r="A54" s="8"/>
      <c r="B54" s="8"/>
      <c r="C54" s="8"/>
      <c r="D54" s="8"/>
      <c r="E54" s="8"/>
      <c r="F54" s="8"/>
      <c r="G54" s="8"/>
      <c r="H54" s="8"/>
      <c r="I54" s="8" t="s">
        <v>128</v>
      </c>
    </row>
    <row r="55" spans="1:9" x14ac:dyDescent="0.2">
      <c r="A55" s="8"/>
      <c r="B55" s="8"/>
      <c r="C55" s="8"/>
      <c r="D55" s="8"/>
      <c r="E55" s="8"/>
      <c r="F55" s="8"/>
      <c r="G55" s="8"/>
      <c r="H55" s="8"/>
      <c r="I55" s="8" t="s">
        <v>129</v>
      </c>
    </row>
    <row r="56" spans="1:9" x14ac:dyDescent="0.2">
      <c r="A56" s="8"/>
      <c r="B56" s="8"/>
      <c r="C56" s="8"/>
      <c r="D56" s="8"/>
      <c r="E56" s="8"/>
      <c r="F56" s="8"/>
      <c r="G56" s="8"/>
      <c r="H56" s="8"/>
      <c r="I56" s="8" t="s">
        <v>130</v>
      </c>
    </row>
    <row r="57" spans="1:9" x14ac:dyDescent="0.2">
      <c r="A57" s="8"/>
      <c r="B57" s="8"/>
      <c r="C57" s="8"/>
      <c r="D57" s="8"/>
      <c r="E57" s="8"/>
      <c r="F57" s="8"/>
      <c r="G57" s="8"/>
      <c r="H57" s="8"/>
      <c r="I57" s="8" t="s">
        <v>131</v>
      </c>
    </row>
    <row r="58" spans="1:9" x14ac:dyDescent="0.2">
      <c r="A58" s="8"/>
      <c r="B58" s="8"/>
      <c r="C58" s="8"/>
      <c r="D58" s="8"/>
      <c r="E58" s="8"/>
      <c r="F58" s="8"/>
      <c r="G58" s="8"/>
      <c r="H58" s="8"/>
      <c r="I58" s="8" t="s">
        <v>132</v>
      </c>
    </row>
    <row r="59" spans="1:9" x14ac:dyDescent="0.2">
      <c r="A59" s="8"/>
      <c r="B59" s="8"/>
      <c r="C59" s="8"/>
      <c r="D59" s="8"/>
      <c r="E59" s="8"/>
      <c r="F59" s="8"/>
      <c r="G59" s="8"/>
      <c r="H59" s="8"/>
      <c r="I59" s="16" t="s">
        <v>150</v>
      </c>
    </row>
    <row r="60" spans="1:9" x14ac:dyDescent="0.2">
      <c r="A60" s="8"/>
      <c r="B60" s="8"/>
      <c r="C60" s="8"/>
      <c r="D60" s="8"/>
      <c r="E60" s="8"/>
      <c r="F60" s="8"/>
      <c r="G60" s="8"/>
      <c r="H60" s="8"/>
      <c r="I60" s="8" t="s">
        <v>133</v>
      </c>
    </row>
    <row r="61" spans="1:9" x14ac:dyDescent="0.2">
      <c r="A61" s="8"/>
      <c r="B61" s="8"/>
      <c r="C61" s="8"/>
      <c r="D61" s="8"/>
      <c r="E61" s="8"/>
      <c r="F61" s="8"/>
      <c r="G61" s="8"/>
      <c r="H61" s="8"/>
      <c r="I61" s="8" t="s">
        <v>134</v>
      </c>
    </row>
    <row r="62" spans="1:9" x14ac:dyDescent="0.2">
      <c r="A62" s="8"/>
      <c r="B62" s="8"/>
      <c r="C62" s="8"/>
      <c r="D62" s="8"/>
      <c r="E62" s="8"/>
      <c r="F62" s="8"/>
      <c r="G62" s="8"/>
      <c r="H62" s="8"/>
      <c r="I62" s="8" t="s">
        <v>135</v>
      </c>
    </row>
    <row r="63" spans="1:9" x14ac:dyDescent="0.2">
      <c r="A63" s="8"/>
      <c r="B63" s="8"/>
      <c r="C63" s="8"/>
      <c r="D63" s="8"/>
      <c r="E63" s="8"/>
      <c r="F63" s="8"/>
      <c r="G63" s="8"/>
      <c r="H63" s="8"/>
      <c r="I63" s="8" t="s">
        <v>136</v>
      </c>
    </row>
    <row r="64" spans="1:9" x14ac:dyDescent="0.2">
      <c r="A64" s="8"/>
      <c r="B64" s="8"/>
      <c r="C64" s="8"/>
      <c r="D64" s="8"/>
      <c r="E64" s="8"/>
      <c r="F64" s="8"/>
      <c r="G64" s="8"/>
      <c r="H64" s="8"/>
      <c r="I64" s="8" t="s">
        <v>137</v>
      </c>
    </row>
    <row r="65" spans="1:9" x14ac:dyDescent="0.2">
      <c r="A65" s="8"/>
      <c r="B65" s="8"/>
      <c r="C65" s="8"/>
      <c r="D65" s="8"/>
      <c r="E65" s="8"/>
      <c r="F65" s="8"/>
      <c r="G65" s="8"/>
      <c r="H65" s="8"/>
      <c r="I65" s="8" t="s">
        <v>138</v>
      </c>
    </row>
    <row r="66" spans="1:9" x14ac:dyDescent="0.2">
      <c r="A66" s="8"/>
      <c r="B66" s="8"/>
      <c r="C66" s="8"/>
      <c r="D66" s="8"/>
      <c r="E66" s="8"/>
      <c r="F66" s="8"/>
      <c r="G66" s="8"/>
      <c r="H66" s="8"/>
      <c r="I66" s="8" t="s">
        <v>139</v>
      </c>
    </row>
    <row r="67" spans="1:9" x14ac:dyDescent="0.2">
      <c r="A67" s="8"/>
      <c r="B67" s="8"/>
      <c r="C67" s="8"/>
      <c r="D67" s="8"/>
      <c r="E67" s="8"/>
      <c r="F67" s="8"/>
      <c r="G67" s="8"/>
      <c r="H67" s="8"/>
      <c r="I67" s="16" t="s">
        <v>145</v>
      </c>
    </row>
  </sheetData>
  <sheetProtection algorithmName="SHA-512" hashValue="zZdhLZhq1QOs0rUtOraCbZ8rpx4vRsthGBklLyta2LWyM+s5HzSyHYS/c+wWihfM5ULxR6VZUSy9kZvZLp5AsA==" saltValue="hkpLjTrIvewCxNrf2cOYrg==" spinCount="100000" sheet="1" formatColumns="0" selectLockedCells="1"/>
  <sortState ref="J2:J33">
    <sortCondition ref="J1"/>
  </sortState>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33340-2F7A-4FAF-893F-101F7C26CFC2}">
  <dimension ref="A1:I51"/>
  <sheetViews>
    <sheetView showGridLines="0" workbookViewId="0">
      <pane xSplit="6" ySplit="1" topLeftCell="G2" activePane="bottomRight" state="frozen"/>
      <selection pane="topRight" activeCell="G1" sqref="G1"/>
      <selection pane="bottomLeft" activeCell="A2" sqref="A2"/>
      <selection pane="bottomRight" activeCell="A2" sqref="A2"/>
    </sheetView>
  </sheetViews>
  <sheetFormatPr defaultRowHeight="12.75" x14ac:dyDescent="0.2"/>
  <cols>
    <col min="1" max="1" width="5.7109375" style="1" customWidth="1"/>
    <col min="2" max="2" width="15.7109375" style="89" customWidth="1"/>
    <col min="3" max="3" width="26.28515625" style="90" customWidth="1"/>
    <col min="4" max="5" width="20.7109375" style="90" customWidth="1"/>
    <col min="6" max="6" width="80.7109375" style="90" customWidth="1"/>
    <col min="7" max="7" width="14.28515625" style="90" bestFit="1" customWidth="1"/>
    <col min="8" max="8" width="10.7109375" style="1" customWidth="1"/>
    <col min="9" max="9" width="15.7109375" style="89" customWidth="1"/>
    <col min="10" max="16384" width="9.140625" style="1"/>
  </cols>
  <sheetData>
    <row r="1" spans="1:9" s="84" customFormat="1" ht="25.5" x14ac:dyDescent="0.2">
      <c r="A1" s="82" t="s">
        <v>251</v>
      </c>
      <c r="B1" s="83" t="s">
        <v>319</v>
      </c>
      <c r="C1" s="82" t="s">
        <v>320</v>
      </c>
      <c r="D1" s="82" t="s">
        <v>321</v>
      </c>
      <c r="E1" s="82" t="s">
        <v>322</v>
      </c>
      <c r="F1" s="82" t="s">
        <v>323</v>
      </c>
      <c r="G1" s="82" t="s">
        <v>324</v>
      </c>
      <c r="H1" s="82" t="s">
        <v>325</v>
      </c>
      <c r="I1" s="83" t="s">
        <v>326</v>
      </c>
    </row>
    <row r="2" spans="1:9" ht="25.5" x14ac:dyDescent="0.2">
      <c r="A2" s="91">
        <v>1</v>
      </c>
      <c r="B2" s="85">
        <v>44349</v>
      </c>
      <c r="C2" s="86" t="s">
        <v>331</v>
      </c>
      <c r="D2" s="86" t="s">
        <v>332</v>
      </c>
      <c r="E2" s="86" t="s">
        <v>333</v>
      </c>
      <c r="F2" s="86" t="s">
        <v>334</v>
      </c>
      <c r="G2" s="88" t="s">
        <v>352</v>
      </c>
      <c r="H2" s="87">
        <v>1.1000000000000001</v>
      </c>
      <c r="I2" s="85">
        <v>44413</v>
      </c>
    </row>
    <row r="3" spans="1:9" x14ac:dyDescent="0.2">
      <c r="A3" s="91">
        <v>2</v>
      </c>
      <c r="B3" s="85">
        <v>44349</v>
      </c>
      <c r="C3" s="88" t="s">
        <v>331</v>
      </c>
      <c r="D3" s="88" t="s">
        <v>346</v>
      </c>
      <c r="E3" s="88" t="s">
        <v>333</v>
      </c>
      <c r="F3" s="86" t="s">
        <v>355</v>
      </c>
      <c r="G3" s="88" t="s">
        <v>352</v>
      </c>
      <c r="H3" s="87">
        <v>1.1000000000000001</v>
      </c>
      <c r="I3" s="85">
        <v>44413</v>
      </c>
    </row>
    <row r="4" spans="1:9" x14ac:dyDescent="0.2">
      <c r="A4" s="91">
        <v>3</v>
      </c>
      <c r="B4" s="85">
        <v>44349</v>
      </c>
      <c r="C4" s="88" t="s">
        <v>331</v>
      </c>
      <c r="D4" s="88" t="s">
        <v>347</v>
      </c>
      <c r="E4" s="88" t="s">
        <v>348</v>
      </c>
      <c r="F4" s="88" t="s">
        <v>349</v>
      </c>
      <c r="G4" s="88" t="s">
        <v>352</v>
      </c>
      <c r="H4" s="87">
        <v>1.1000000000000001</v>
      </c>
      <c r="I4" s="85">
        <v>44413</v>
      </c>
    </row>
    <row r="5" spans="1:9" ht="25.5" x14ac:dyDescent="0.2">
      <c r="A5" s="91">
        <v>4</v>
      </c>
      <c r="B5" s="85">
        <v>44349</v>
      </c>
      <c r="C5" s="88" t="s">
        <v>331</v>
      </c>
      <c r="D5" s="88" t="s">
        <v>344</v>
      </c>
      <c r="E5" s="88" t="s">
        <v>333</v>
      </c>
      <c r="F5" s="88" t="s">
        <v>345</v>
      </c>
      <c r="G5" s="88" t="s">
        <v>352</v>
      </c>
      <c r="H5" s="87">
        <v>1.1000000000000001</v>
      </c>
      <c r="I5" s="85">
        <v>44413</v>
      </c>
    </row>
    <row r="6" spans="1:9" ht="25.5" x14ac:dyDescent="0.2">
      <c r="A6" s="91">
        <v>5</v>
      </c>
      <c r="B6" s="85">
        <v>44349</v>
      </c>
      <c r="C6" s="86" t="s">
        <v>327</v>
      </c>
      <c r="D6" s="88" t="s">
        <v>338</v>
      </c>
      <c r="E6" s="88" t="s">
        <v>339</v>
      </c>
      <c r="F6" s="88" t="s">
        <v>340</v>
      </c>
      <c r="G6" s="88" t="s">
        <v>352</v>
      </c>
      <c r="H6" s="87">
        <v>1.1000000000000001</v>
      </c>
      <c r="I6" s="85">
        <v>44413</v>
      </c>
    </row>
    <row r="7" spans="1:9" ht="25.5" x14ac:dyDescent="0.2">
      <c r="A7" s="91">
        <v>6</v>
      </c>
      <c r="B7" s="85">
        <v>44349</v>
      </c>
      <c r="C7" s="86" t="s">
        <v>327</v>
      </c>
      <c r="D7" s="86" t="s">
        <v>328</v>
      </c>
      <c r="E7" s="86" t="s">
        <v>329</v>
      </c>
      <c r="F7" s="86" t="s">
        <v>330</v>
      </c>
      <c r="G7" s="86" t="s">
        <v>352</v>
      </c>
      <c r="H7" s="87">
        <v>1.1000000000000001</v>
      </c>
      <c r="I7" s="85">
        <v>44413</v>
      </c>
    </row>
    <row r="8" spans="1:9" ht="38.25" x14ac:dyDescent="0.2">
      <c r="A8" s="91">
        <v>7</v>
      </c>
      <c r="B8" s="85">
        <v>44355</v>
      </c>
      <c r="C8" s="86" t="s">
        <v>341</v>
      </c>
      <c r="D8" s="86" t="s">
        <v>328</v>
      </c>
      <c r="E8" s="86" t="s">
        <v>342</v>
      </c>
      <c r="F8" s="86" t="s">
        <v>343</v>
      </c>
      <c r="G8" s="88" t="s">
        <v>352</v>
      </c>
      <c r="H8" s="87">
        <v>1.1000000000000001</v>
      </c>
      <c r="I8" s="85">
        <v>44413</v>
      </c>
    </row>
    <row r="9" spans="1:9" ht="38.25" x14ac:dyDescent="0.2">
      <c r="A9" s="91">
        <v>8</v>
      </c>
      <c r="B9" s="85">
        <v>44349</v>
      </c>
      <c r="C9" s="86" t="s">
        <v>327</v>
      </c>
      <c r="D9" s="86" t="s">
        <v>328</v>
      </c>
      <c r="E9" s="86" t="s">
        <v>358</v>
      </c>
      <c r="F9" s="86" t="s">
        <v>375</v>
      </c>
      <c r="G9" s="86" t="s">
        <v>352</v>
      </c>
      <c r="H9" s="87">
        <v>1.1000000000000001</v>
      </c>
      <c r="I9" s="85">
        <v>44413</v>
      </c>
    </row>
    <row r="10" spans="1:9" ht="51" x14ac:dyDescent="0.2">
      <c r="A10" s="91">
        <v>9</v>
      </c>
      <c r="B10" s="85">
        <v>44349</v>
      </c>
      <c r="C10" s="86" t="s">
        <v>331</v>
      </c>
      <c r="D10" s="86" t="s">
        <v>335</v>
      </c>
      <c r="E10" s="86" t="s">
        <v>336</v>
      </c>
      <c r="F10" s="86" t="s">
        <v>337</v>
      </c>
      <c r="G10" s="88" t="s">
        <v>352</v>
      </c>
      <c r="H10" s="87">
        <v>1.1000000000000001</v>
      </c>
      <c r="I10" s="85">
        <v>44413</v>
      </c>
    </row>
    <row r="11" spans="1:9" x14ac:dyDescent="0.2">
      <c r="A11" s="91">
        <v>10</v>
      </c>
      <c r="B11" s="85">
        <v>44412</v>
      </c>
      <c r="C11" s="86" t="s">
        <v>331</v>
      </c>
      <c r="D11" s="86" t="s">
        <v>328</v>
      </c>
      <c r="E11" s="86" t="s">
        <v>376</v>
      </c>
      <c r="F11" s="86" t="s">
        <v>377</v>
      </c>
      <c r="G11" s="88" t="s">
        <v>352</v>
      </c>
      <c r="H11" s="87">
        <v>1.1000000000000001</v>
      </c>
      <c r="I11" s="85">
        <v>44413</v>
      </c>
    </row>
    <row r="12" spans="1:9" x14ac:dyDescent="0.2">
      <c r="A12" s="91">
        <v>11</v>
      </c>
      <c r="B12" s="85">
        <v>44412</v>
      </c>
      <c r="C12" s="86" t="s">
        <v>331</v>
      </c>
      <c r="D12" s="86" t="s">
        <v>350</v>
      </c>
      <c r="E12" s="86" t="s">
        <v>379</v>
      </c>
      <c r="F12" s="86" t="s">
        <v>351</v>
      </c>
      <c r="G12" s="88" t="s">
        <v>352</v>
      </c>
      <c r="H12" s="87">
        <v>1.2</v>
      </c>
      <c r="I12" s="85">
        <v>44712</v>
      </c>
    </row>
    <row r="13" spans="1:9" x14ac:dyDescent="0.2">
      <c r="A13" s="91">
        <v>12</v>
      </c>
      <c r="B13" s="85"/>
      <c r="C13" s="88"/>
      <c r="D13" s="88"/>
      <c r="E13" s="88"/>
      <c r="F13" s="88"/>
      <c r="G13" s="88"/>
      <c r="H13" s="87"/>
      <c r="I13" s="85"/>
    </row>
    <row r="14" spans="1:9" x14ac:dyDescent="0.2">
      <c r="A14" s="91">
        <v>13</v>
      </c>
      <c r="B14" s="85"/>
      <c r="C14" s="88"/>
      <c r="D14" s="88"/>
      <c r="E14" s="88"/>
      <c r="F14" s="88"/>
      <c r="G14" s="88"/>
      <c r="H14" s="87"/>
      <c r="I14" s="85"/>
    </row>
    <row r="15" spans="1:9" x14ac:dyDescent="0.2">
      <c r="A15" s="91">
        <v>14</v>
      </c>
      <c r="B15" s="85"/>
      <c r="C15" s="88"/>
      <c r="D15" s="88"/>
      <c r="E15" s="88"/>
      <c r="F15" s="88"/>
      <c r="G15" s="88"/>
      <c r="H15" s="87"/>
      <c r="I15" s="85"/>
    </row>
    <row r="16" spans="1:9" x14ac:dyDescent="0.2">
      <c r="A16" s="91">
        <v>15</v>
      </c>
      <c r="B16" s="85"/>
      <c r="C16" s="88"/>
      <c r="D16" s="88"/>
      <c r="E16" s="88"/>
      <c r="F16" s="88"/>
      <c r="G16" s="88"/>
      <c r="H16" s="87"/>
      <c r="I16" s="85"/>
    </row>
    <row r="17" spans="1:9" x14ac:dyDescent="0.2">
      <c r="A17" s="91">
        <v>16</v>
      </c>
      <c r="B17" s="85"/>
      <c r="C17" s="88"/>
      <c r="D17" s="88"/>
      <c r="E17" s="88"/>
      <c r="F17" s="88"/>
      <c r="G17" s="88"/>
      <c r="H17" s="87"/>
      <c r="I17" s="85"/>
    </row>
    <row r="18" spans="1:9" x14ac:dyDescent="0.2">
      <c r="A18" s="91">
        <v>17</v>
      </c>
      <c r="B18" s="85"/>
      <c r="C18" s="88"/>
      <c r="D18" s="88"/>
      <c r="E18" s="88"/>
      <c r="F18" s="88"/>
      <c r="G18" s="88"/>
      <c r="H18" s="87"/>
      <c r="I18" s="85"/>
    </row>
    <row r="19" spans="1:9" x14ac:dyDescent="0.2">
      <c r="A19" s="91">
        <v>18</v>
      </c>
      <c r="B19" s="85"/>
      <c r="C19" s="88"/>
      <c r="D19" s="88"/>
      <c r="E19" s="88"/>
      <c r="F19" s="88"/>
      <c r="G19" s="88"/>
      <c r="H19" s="87"/>
      <c r="I19" s="85"/>
    </row>
    <row r="20" spans="1:9" x14ac:dyDescent="0.2">
      <c r="A20" s="91">
        <v>19</v>
      </c>
      <c r="B20" s="85"/>
      <c r="C20" s="88"/>
      <c r="D20" s="88"/>
      <c r="E20" s="88"/>
      <c r="F20" s="88"/>
      <c r="G20" s="88"/>
      <c r="H20" s="87"/>
      <c r="I20" s="85"/>
    </row>
    <row r="21" spans="1:9" x14ac:dyDescent="0.2">
      <c r="A21" s="91">
        <v>20</v>
      </c>
      <c r="B21" s="85"/>
      <c r="C21" s="88"/>
      <c r="D21" s="88"/>
      <c r="E21" s="88"/>
      <c r="F21" s="88"/>
      <c r="G21" s="88"/>
      <c r="H21" s="87"/>
      <c r="I21" s="85"/>
    </row>
    <row r="22" spans="1:9" x14ac:dyDescent="0.2">
      <c r="A22" s="91">
        <v>21</v>
      </c>
      <c r="B22" s="85"/>
      <c r="C22" s="88"/>
      <c r="D22" s="88"/>
      <c r="E22" s="88"/>
      <c r="F22" s="88"/>
      <c r="G22" s="88"/>
      <c r="H22" s="87"/>
      <c r="I22" s="85"/>
    </row>
    <row r="23" spans="1:9" x14ac:dyDescent="0.2">
      <c r="A23" s="91">
        <v>22</v>
      </c>
      <c r="B23" s="85"/>
      <c r="C23" s="88"/>
      <c r="D23" s="88"/>
      <c r="E23" s="88"/>
      <c r="F23" s="88"/>
      <c r="G23" s="88"/>
      <c r="H23" s="87"/>
      <c r="I23" s="85"/>
    </row>
    <row r="24" spans="1:9" x14ac:dyDescent="0.2">
      <c r="A24" s="91">
        <v>23</v>
      </c>
      <c r="B24" s="85"/>
      <c r="C24" s="88"/>
      <c r="D24" s="88"/>
      <c r="E24" s="88"/>
      <c r="F24" s="88"/>
      <c r="G24" s="88"/>
      <c r="H24" s="87"/>
      <c r="I24" s="85"/>
    </row>
    <row r="25" spans="1:9" x14ac:dyDescent="0.2">
      <c r="A25" s="91">
        <v>24</v>
      </c>
      <c r="B25" s="85"/>
      <c r="C25" s="88"/>
      <c r="D25" s="88"/>
      <c r="E25" s="88"/>
      <c r="F25" s="88"/>
      <c r="G25" s="88"/>
      <c r="H25" s="87"/>
      <c r="I25" s="85"/>
    </row>
    <row r="26" spans="1:9" x14ac:dyDescent="0.2">
      <c r="A26" s="91">
        <v>25</v>
      </c>
      <c r="B26" s="85"/>
      <c r="C26" s="88"/>
      <c r="D26" s="88"/>
      <c r="E26" s="88"/>
      <c r="F26" s="88"/>
      <c r="G26" s="88"/>
      <c r="H26" s="87"/>
      <c r="I26" s="85"/>
    </row>
    <row r="27" spans="1:9" x14ac:dyDescent="0.2">
      <c r="A27" s="91">
        <v>26</v>
      </c>
      <c r="B27" s="85"/>
      <c r="C27" s="88"/>
      <c r="D27" s="88"/>
      <c r="E27" s="88"/>
      <c r="F27" s="88"/>
      <c r="G27" s="88"/>
      <c r="H27" s="87"/>
      <c r="I27" s="85"/>
    </row>
    <row r="28" spans="1:9" x14ac:dyDescent="0.2">
      <c r="A28" s="91">
        <v>27</v>
      </c>
      <c r="B28" s="85"/>
      <c r="C28" s="88"/>
      <c r="D28" s="88"/>
      <c r="E28" s="88"/>
      <c r="F28" s="88"/>
      <c r="G28" s="88"/>
      <c r="H28" s="87"/>
      <c r="I28" s="85"/>
    </row>
    <row r="29" spans="1:9" x14ac:dyDescent="0.2">
      <c r="A29" s="91">
        <v>28</v>
      </c>
      <c r="B29" s="85"/>
      <c r="C29" s="88"/>
      <c r="D29" s="88"/>
      <c r="E29" s="88"/>
      <c r="F29" s="88"/>
      <c r="G29" s="88"/>
      <c r="H29" s="87"/>
      <c r="I29" s="85"/>
    </row>
    <row r="30" spans="1:9" x14ac:dyDescent="0.2">
      <c r="A30" s="91">
        <v>29</v>
      </c>
      <c r="B30" s="85"/>
      <c r="C30" s="88"/>
      <c r="D30" s="88"/>
      <c r="E30" s="88"/>
      <c r="F30" s="88"/>
      <c r="G30" s="88"/>
      <c r="H30" s="87"/>
      <c r="I30" s="85"/>
    </row>
    <row r="31" spans="1:9" x14ac:dyDescent="0.2">
      <c r="A31" s="91">
        <v>30</v>
      </c>
      <c r="B31" s="85"/>
      <c r="C31" s="88"/>
      <c r="D31" s="88"/>
      <c r="E31" s="88"/>
      <c r="F31" s="88"/>
      <c r="G31" s="88"/>
      <c r="H31" s="87"/>
      <c r="I31" s="85"/>
    </row>
    <row r="32" spans="1:9" x14ac:dyDescent="0.2">
      <c r="A32" s="91">
        <v>31</v>
      </c>
      <c r="B32" s="85"/>
      <c r="C32" s="88"/>
      <c r="D32" s="88"/>
      <c r="E32" s="88"/>
      <c r="F32" s="88"/>
      <c r="G32" s="88"/>
      <c r="H32" s="87"/>
      <c r="I32" s="85"/>
    </row>
    <row r="33" spans="1:9" x14ac:dyDescent="0.2">
      <c r="A33" s="91">
        <v>32</v>
      </c>
      <c r="B33" s="85"/>
      <c r="C33" s="88"/>
      <c r="D33" s="88"/>
      <c r="E33" s="88"/>
      <c r="F33" s="88"/>
      <c r="G33" s="88"/>
      <c r="H33" s="87"/>
      <c r="I33" s="85"/>
    </row>
    <row r="34" spans="1:9" x14ac:dyDescent="0.2">
      <c r="A34" s="91">
        <v>33</v>
      </c>
      <c r="B34" s="85"/>
      <c r="C34" s="88"/>
      <c r="D34" s="88"/>
      <c r="E34" s="88"/>
      <c r="F34" s="88"/>
      <c r="G34" s="88"/>
      <c r="H34" s="87"/>
      <c r="I34" s="85"/>
    </row>
    <row r="35" spans="1:9" x14ac:dyDescent="0.2">
      <c r="A35" s="91">
        <v>34</v>
      </c>
      <c r="B35" s="85"/>
      <c r="C35" s="88"/>
      <c r="D35" s="88"/>
      <c r="E35" s="88"/>
      <c r="F35" s="88"/>
      <c r="G35" s="88"/>
      <c r="H35" s="87"/>
      <c r="I35" s="85"/>
    </row>
    <row r="36" spans="1:9" x14ac:dyDescent="0.2">
      <c r="A36" s="91">
        <v>35</v>
      </c>
      <c r="B36" s="85"/>
      <c r="C36" s="88"/>
      <c r="D36" s="88"/>
      <c r="E36" s="88"/>
      <c r="F36" s="88"/>
      <c r="G36" s="88"/>
      <c r="H36" s="87"/>
      <c r="I36" s="85"/>
    </row>
    <row r="37" spans="1:9" x14ac:dyDescent="0.2">
      <c r="A37" s="91">
        <v>36</v>
      </c>
      <c r="B37" s="85"/>
      <c r="C37" s="88"/>
      <c r="D37" s="88"/>
      <c r="E37" s="88"/>
      <c r="F37" s="88"/>
      <c r="G37" s="88"/>
      <c r="H37" s="87"/>
      <c r="I37" s="85"/>
    </row>
    <row r="38" spans="1:9" x14ac:dyDescent="0.2">
      <c r="A38" s="91">
        <v>37</v>
      </c>
      <c r="B38" s="85"/>
      <c r="C38" s="88"/>
      <c r="D38" s="88"/>
      <c r="E38" s="88"/>
      <c r="F38" s="88"/>
      <c r="G38" s="88"/>
      <c r="H38" s="87"/>
      <c r="I38" s="85"/>
    </row>
    <row r="39" spans="1:9" x14ac:dyDescent="0.2">
      <c r="A39" s="91">
        <v>38</v>
      </c>
      <c r="B39" s="85"/>
      <c r="C39" s="88"/>
      <c r="D39" s="88"/>
      <c r="E39" s="88"/>
      <c r="F39" s="88"/>
      <c r="G39" s="88"/>
      <c r="H39" s="87"/>
      <c r="I39" s="85"/>
    </row>
    <row r="40" spans="1:9" x14ac:dyDescent="0.2">
      <c r="A40" s="91">
        <v>39</v>
      </c>
      <c r="B40" s="85"/>
      <c r="C40" s="88"/>
      <c r="D40" s="88"/>
      <c r="E40" s="88"/>
      <c r="F40" s="88"/>
      <c r="G40" s="88"/>
      <c r="H40" s="87"/>
      <c r="I40" s="85"/>
    </row>
    <row r="41" spans="1:9" x14ac:dyDescent="0.2">
      <c r="A41" s="91">
        <v>40</v>
      </c>
      <c r="B41" s="85"/>
      <c r="C41" s="88"/>
      <c r="D41" s="88"/>
      <c r="E41" s="88"/>
      <c r="F41" s="88"/>
      <c r="G41" s="88"/>
      <c r="H41" s="87"/>
      <c r="I41" s="85"/>
    </row>
    <row r="42" spans="1:9" x14ac:dyDescent="0.2">
      <c r="A42" s="91">
        <v>41</v>
      </c>
      <c r="B42" s="85"/>
      <c r="C42" s="88"/>
      <c r="D42" s="88"/>
      <c r="E42" s="88"/>
      <c r="F42" s="88"/>
      <c r="G42" s="88"/>
      <c r="H42" s="87"/>
      <c r="I42" s="85"/>
    </row>
    <row r="43" spans="1:9" x14ac:dyDescent="0.2">
      <c r="A43" s="91">
        <v>42</v>
      </c>
      <c r="B43" s="85"/>
      <c r="C43" s="88"/>
      <c r="D43" s="88"/>
      <c r="E43" s="88"/>
      <c r="F43" s="88"/>
      <c r="G43" s="88"/>
      <c r="H43" s="87"/>
      <c r="I43" s="85"/>
    </row>
    <row r="44" spans="1:9" x14ac:dyDescent="0.2">
      <c r="A44" s="91">
        <v>43</v>
      </c>
      <c r="B44" s="85"/>
      <c r="C44" s="88"/>
      <c r="D44" s="88"/>
      <c r="E44" s="88"/>
      <c r="F44" s="88"/>
      <c r="G44" s="88"/>
      <c r="H44" s="87"/>
      <c r="I44" s="85"/>
    </row>
    <row r="45" spans="1:9" x14ac:dyDescent="0.2">
      <c r="A45" s="91">
        <v>44</v>
      </c>
      <c r="B45" s="85"/>
      <c r="C45" s="88"/>
      <c r="D45" s="88"/>
      <c r="E45" s="88"/>
      <c r="F45" s="88"/>
      <c r="G45" s="88"/>
      <c r="H45" s="87"/>
      <c r="I45" s="85"/>
    </row>
    <row r="46" spans="1:9" x14ac:dyDescent="0.2">
      <c r="A46" s="91">
        <v>45</v>
      </c>
      <c r="B46" s="85"/>
      <c r="C46" s="88"/>
      <c r="D46" s="88"/>
      <c r="E46" s="88"/>
      <c r="F46" s="88"/>
      <c r="G46" s="88"/>
      <c r="H46" s="87"/>
      <c r="I46" s="85"/>
    </row>
    <row r="47" spans="1:9" x14ac:dyDescent="0.2">
      <c r="A47" s="91">
        <v>46</v>
      </c>
      <c r="B47" s="85"/>
      <c r="C47" s="88"/>
      <c r="D47" s="88"/>
      <c r="E47" s="88"/>
      <c r="F47" s="88"/>
      <c r="G47" s="88"/>
      <c r="H47" s="87"/>
      <c r="I47" s="85"/>
    </row>
    <row r="48" spans="1:9" x14ac:dyDescent="0.2">
      <c r="A48" s="91">
        <v>47</v>
      </c>
      <c r="B48" s="85"/>
      <c r="C48" s="88"/>
      <c r="D48" s="88"/>
      <c r="E48" s="88"/>
      <c r="F48" s="88"/>
      <c r="G48" s="88"/>
      <c r="H48" s="87"/>
      <c r="I48" s="85"/>
    </row>
    <row r="49" spans="1:9" x14ac:dyDescent="0.2">
      <c r="A49" s="91">
        <v>48</v>
      </c>
      <c r="B49" s="85"/>
      <c r="C49" s="88"/>
      <c r="D49" s="88"/>
      <c r="E49" s="88"/>
      <c r="F49" s="88"/>
      <c r="G49" s="88"/>
      <c r="H49" s="87"/>
      <c r="I49" s="85"/>
    </row>
    <row r="50" spans="1:9" x14ac:dyDescent="0.2">
      <c r="A50" s="91">
        <v>49</v>
      </c>
      <c r="B50" s="85"/>
      <c r="C50" s="88"/>
      <c r="D50" s="88"/>
      <c r="E50" s="88"/>
      <c r="F50" s="88"/>
      <c r="G50" s="88"/>
      <c r="H50" s="87"/>
      <c r="I50" s="85"/>
    </row>
    <row r="51" spans="1:9" x14ac:dyDescent="0.2">
      <c r="A51" s="91">
        <v>50</v>
      </c>
      <c r="B51" s="85"/>
      <c r="C51" s="88"/>
      <c r="D51" s="88"/>
      <c r="E51" s="88"/>
      <c r="F51" s="88"/>
      <c r="G51" s="88"/>
      <c r="H51" s="87"/>
      <c r="I51" s="85"/>
    </row>
  </sheetData>
  <sheetProtection algorithmName="SHA-512" hashValue="ErSQhKtKnWwPkIYF/PJtqWy8azylltb6dhDwhIxUS+dL8yhSh+9bpYLaCgswn3SuYdOEstGBVSQq1pMWMXv7ag==" saltValue="RJs62zclipoz09wCk94PLQ==" spinCount="100000" sheet="1" insertRows="0" selectLockedCells="1" autoFilter="0"/>
  <dataValidations count="1">
    <dataValidation type="list" allowBlank="1" showInputMessage="1" showErrorMessage="1" sqref="G2:G10 G11:G51" xr:uid="{10AB572C-9B08-45E8-AEEB-29416405E838}">
      <formula1>"Yes, No"</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p 3 y N U q 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C n f I 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3 y N U i i K R 7 g O A A A A E Q A A A B M A H A B G b 3 J t d W x h c y 9 T Z W N 0 a W 9 u M S 5 t I K I Y A C i g F A A A A A A A A A A A A A A A A A A A A A A A A A A A A C t O T S 7 J z M 9 T C I b Q h t Y A U E s B A i 0 A F A A C A A g A p 3 y N U q p L d 7 G m A A A A + Q A A A B I A A A A A A A A A A A A A A A A A A A A A A E N v b m Z p Z y 9 Q Y W N r Y W d l L n h t b F B L A Q I t A B Q A A g A I A K d 8 j V I P y u m r p A A A A O k A A A A T A A A A A A A A A A A A A A A A A P I A A A B b Q 2 9 u d G V u d F 9 U e X B l c 1 0 u e G 1 s U E s B A i 0 A F A A C A A g A p 3 y N U 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p C h b k r + / d C k U t 3 1 q X Q w J 0 A A A A A A g A A A A A A A 2 Y A A M A A A A A Q A A A A t k J m 6 3 Z C W o C 0 x A M V F V x 7 1 A A A A A A E g A A A o A A A A B A A A A B a T s W q 0 s b 8 + C S W q C W 0 + j S d U A A A A N 8 1 j y + C Y L c 3 9 q q b w g Q p / N T Y G a 3 L q / n Y K X 8 y N A O 9 r O C y t W d r 8 Y r q z e Y p w w v b M x T Y P c K Z T D 7 G 3 z B + Q Q W Y U m y A k a t f 8 9 m J / K N 4 / Q Q I V W d w C F + + F A A A A M 0 l a t Q S 7 + / C p B k i V t X Z o U T w x q T v < / D a t a M a s h u p > 
</file>

<file path=customXml/itemProps1.xml><?xml version="1.0" encoding="utf-8"?>
<ds:datastoreItem xmlns:ds="http://schemas.openxmlformats.org/officeDocument/2006/customXml" ds:itemID="{E16474DD-7D16-4560-AE1F-1A64F18DF92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4</vt:i4>
      </vt:variant>
      <vt:variant>
        <vt:lpstr>Named Ranges</vt:lpstr>
      </vt:variant>
      <vt:variant>
        <vt:i4>32</vt:i4>
      </vt:variant>
    </vt:vector>
  </HeadingPairs>
  <TitlesOfParts>
    <vt:vector size="42" baseType="lpstr">
      <vt:lpstr>Intake Form</vt:lpstr>
      <vt:lpstr>Prioritization</vt:lpstr>
      <vt:lpstr>Risks</vt:lpstr>
      <vt:lpstr>Project Dashboard</vt:lpstr>
      <vt:lpstr>Reference Data</vt:lpstr>
      <vt:lpstr>Change Log</vt:lpstr>
      <vt:lpstr>Priority Chart-Normal Scores</vt:lpstr>
      <vt:lpstr>Priority Chart-Weighted Scores</vt:lpstr>
      <vt:lpstr>Risk Chart</vt:lpstr>
      <vt:lpstr>Change Management Chart</vt:lpstr>
      <vt:lpstr>_1._Capital_and_Asset_Accounting</vt:lpstr>
      <vt:lpstr>_1._Create_Position</vt:lpstr>
      <vt:lpstr>_10._Benefits</vt:lpstr>
      <vt:lpstr>_11._Time_Tracking_and_Absence</vt:lpstr>
      <vt:lpstr>_2._Project_Accounting</vt:lpstr>
      <vt:lpstr>_2._Recruitment_Process</vt:lpstr>
      <vt:lpstr>_3._Direct_Hire</vt:lpstr>
      <vt:lpstr>_3._Financial_Accounting_and_Institutional_Reporting</vt:lpstr>
      <vt:lpstr>_4._Banking_and_Settlement_Process</vt:lpstr>
      <vt:lpstr>_4._Onboarding</vt:lpstr>
      <vt:lpstr>_5._Change_Job</vt:lpstr>
      <vt:lpstr>_5._Supplier_Accounts_and_Procurement</vt:lpstr>
      <vt:lpstr>_6._Termination</vt:lpstr>
      <vt:lpstr>_6._Travel_and_Expense_Management</vt:lpstr>
      <vt:lpstr>_7._Academic_Appointments</vt:lpstr>
      <vt:lpstr>_7._Customer_Accounts_and_Revenue_Accounting</vt:lpstr>
      <vt:lpstr>_8._Costing_Allocations</vt:lpstr>
      <vt:lpstr>_8._Research_and_Post_Award_Grant_Admissions</vt:lpstr>
      <vt:lpstr>_9._Compensation</vt:lpstr>
      <vt:lpstr>_9._Finance_Reporting_and_Review</vt:lpstr>
      <vt:lpstr>Application</vt:lpstr>
      <vt:lpstr>BRM_Outcome_Measure_Owners</vt:lpstr>
      <vt:lpstr>Finance</vt:lpstr>
      <vt:lpstr>HCM</vt:lpstr>
      <vt:lpstr>'Intake Form'!Print_Area</vt:lpstr>
      <vt:lpstr>Prioritization!Print_Area</vt:lpstr>
      <vt:lpstr>'Project Dashboard'!Print_Area</vt:lpstr>
      <vt:lpstr>Risks!Print_Area</vt:lpstr>
      <vt:lpstr>'Intake Form'!Print_Titles</vt:lpstr>
      <vt:lpstr>Prioritization!Print_Titles</vt:lpstr>
      <vt:lpstr>Risks!Print_Titles</vt:lpstr>
      <vt:lpstr>Stream</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ragaz</dc:creator>
  <cp:keywords/>
  <dc:description>Matt H. Evans, CPA, CMA, CFM_x000d_
www.exinfm.com</dc:description>
  <cp:lastModifiedBy>Fiuza, Alex</cp:lastModifiedBy>
  <cp:lastPrinted>2021-07-30T19:28:53Z</cp:lastPrinted>
  <dcterms:created xsi:type="dcterms:W3CDTF">2002-01-28T22:27:00Z</dcterms:created>
  <dcterms:modified xsi:type="dcterms:W3CDTF">2022-05-31T16:54:56Z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